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<sst xmlns="http://schemas.openxmlformats.org/spreadsheetml/2006/main" count="221" uniqueCount="70">
  <si>
    <t>Отчет о выполнении договора управления многоквартирным домом за период с 01.01.2016 по 31.12.2016</t>
  </si>
  <si>
    <t>Управляющая организация Закрытое акционерное общество "Вологодский подшипниковый завод" (ИНН: 3525027150, лицензия № 035-000169)</t>
  </si>
  <si>
    <t xml:space="preserve">160028, г.Вологда, Окружное шоссе, 13  Тел: 79-73-57, директор Мельников А.А. </t>
  </si>
  <si>
    <t>Перечень</t>
  </si>
  <si>
    <t>ед. из-я</t>
  </si>
  <si>
    <t>Примечание</t>
  </si>
  <si>
    <t>1.1 Расходы управляющей организации по управлению МКД в т.ч.</t>
  </si>
  <si>
    <t>Заработная плата и отчисления на соц.страхование</t>
  </si>
  <si>
    <t>руб.</t>
  </si>
  <si>
    <t>Электроэнергия</t>
  </si>
  <si>
    <t>Водоснабжение</t>
  </si>
  <si>
    <t>Водоотведение</t>
  </si>
  <si>
    <t>Канцелярские расходы</t>
  </si>
  <si>
    <t>Услуги связи</t>
  </si>
  <si>
    <t>Диспетчеризация</t>
  </si>
  <si>
    <t>3.Нарушения  условий  договора  управления  в  течение  отчетного  периода  (число  и  даты нарушений, количество связанных с нарушениями случаев снижения платы за содержание и ремонт жилого помещения).</t>
  </si>
  <si>
    <t>Нарушения  условий  договора  управления отсутствуют</t>
  </si>
  <si>
    <t>5. Расходы по коммунальным услугам ресурсоснабжающих организаций в т.ч.</t>
  </si>
  <si>
    <t>Расчет проведен в полном объеме в соответствии с условиями договора.</t>
  </si>
  <si>
    <t>Электроснабжение</t>
  </si>
  <si>
    <t>Отопление</t>
  </si>
  <si>
    <t>6.Случаи нарушения периодичности и качества предоставления коммунальных услуг, в том числе по вине управляющей организации(число нарушений, даты нарушений, число связанных с нарушениями случаев снижения платы за содержание и ремонт жилого помещения).</t>
  </si>
  <si>
    <t>Случаев нарушения периодичности и качества предоставления коммунальных услуг не было</t>
  </si>
  <si>
    <t>7. Рассмотрение поступивших от собственников помещений обращений (предложений, заявлений и жалоб)  с  указанием  количества  и  даты  поступления  соответствующих  обращений,  сведения  о  принятых управляющей организацией мерах по устранению (учету) указанных в них предложений, заявлений и жалоб -с указанием даты принятия соответствующего решения и реализации мер по их устранению (учету), а также данные  о  числе  выявленных  по  результатам  рассмотрения  обращений  собственников  фактов  причинения ущерба общему имуществу действиями (бездействием) управляющей организации и сведения о возмещении такого ущерба или об устранении порчи общего имущества.</t>
  </si>
  <si>
    <t>Поступившие обращения рассмотрены и устранены в установленный законом срок. Предложений и жалоб в адрес УК ЗАО "ВПЗ" не поступало.</t>
  </si>
  <si>
    <t>8. Использование  средств  из  резервов,  предназначенных  на  проведение  ремонтных  (в  том  числе непредвиденных)  работ  с  указанием  сроков,  видов,  объемов  и  стоимости  произведенных  работ,  а  также случаев  превышения  стоимости  таких  работ  над  суммами  созданных  резервов.</t>
  </si>
  <si>
    <t>9.Изменение перечня работ, услуг по надлежащему содержанию и ремонту общего имущества в многоквартирном  доме,  перечня  работ  (услуг)  по  управлению  многоквартирным  домом  в  соответствии  с порядком,  установленным  условиями  договора  управления  с  указанием  количества,  даты  и  содержания соответствующих изменений.</t>
  </si>
  <si>
    <t>Перечень работ не изменялся. Работ не включенных в размер тарифа не было.</t>
  </si>
  <si>
    <t>В период с 01.01.2016 по 31.12.2016 г.г. договоров аренды от  имени  собственников помещений не заключалось.</t>
  </si>
  <si>
    <t>Задолженность на 01.01.2016г. (без НДС)</t>
  </si>
  <si>
    <t>Работы и услуги по содержанию и техничесому ремонту общего имущества МКД</t>
  </si>
  <si>
    <t>Итого выполненные работы (оказанные услуги)</t>
  </si>
  <si>
    <t>Адрес расположения многоквартирного дома: г. Вологда ул. Гагарина д. 37А</t>
  </si>
  <si>
    <t>Характеристика многоквартирного дома № 37 "А", по ул. Гагарина:</t>
  </si>
  <si>
    <t>Год постройки: 1985</t>
  </si>
  <si>
    <t>Площадь жилых и нежилых помещений по адресу: г. Вологда ул.Гагарина д. 37А  - 2833,1кв.м.</t>
  </si>
  <si>
    <t>Уборочная площадь внутри многоквартирного дома: 1165,10 кв.м.</t>
  </si>
  <si>
    <t>Уборочная площадь по периметру многоквартирного дома: 3424,80 кв.м.</t>
  </si>
  <si>
    <t xml:space="preserve">Сумма  руб. </t>
  </si>
  <si>
    <t>1. Все работы по содержанию и ремонту общего имущетва проведены в соответствии с требованиями действующего законодательства и техническим регламентом.</t>
  </si>
  <si>
    <t>2. Виды  и  характеристики фактически  выполненных  работ  и  (или)  оказанных  услуг  по  договору управления с указанием даты выполнения таких работ (оказания услуг)</t>
  </si>
  <si>
    <t>--</t>
  </si>
  <si>
    <r>
      <rPr>
        <b/>
        <sz val="16"/>
        <color indexed="8"/>
        <rFont val="Calibri"/>
        <family val="2"/>
      </rPr>
      <t>Работы выполненны в период действия тарифа с 01.08.2015-31.07.2016</t>
    </r>
    <r>
      <rPr>
        <sz val="16"/>
        <color indexed="8"/>
        <rFont val="Calibri"/>
        <family val="2"/>
      </rPr>
      <t xml:space="preserve"> В период с 01.08.2015 со стороны УК ЗАО"ВПЗ" выполненны следующие виды работ по ремонту общего имущества: 1)Ремонт кухонь.( Согласно смете утвержденной на общем собранни собственников 09.07.2015) 2)Ремонт лестничных клеток ( Согласно смете утвержденной на общем собранни собственников 09.07.2015) 3)Ремонт холлов ( Согласно смете утвержденной на общем собранни собственников 09.07.2015).  В период с 01.08.2015 со стороны УК ЗАО"ВПЗ" предостваленны следующие виды услуг по содержанию общего имущества д.37А Гагарина: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ремонт, а также иные работы по перечню установленному приложением № 2 к договору управлением многоквартирным домом от 09.08.2012г.</t>
    </r>
  </si>
  <si>
    <t>4. Виды  коммунальных  услуг,  предоставляемых  в  течение  отчетного  периода управляющей  организацией.</t>
  </si>
  <si>
    <t>Решение о формировании резерва со стороны собственников д.37 "А" ул. Гагарина не принималось.</t>
  </si>
  <si>
    <t>10.Суммы,  полученные  управляющей  организацией  по  заключенным  от  имени  собственников помещений  в  многоквартирном  доме  договорам  об  использовании  общего  имущества  собственников помещений  в  многоквартирном  доме  (в  том  числе  договоров  аренды  общего  имущества,  на  установку  и эксплуатацию рекламных конструкций), направлении расходования таких сумм.</t>
  </si>
  <si>
    <t>11.Результаты сверки расчетов за оказанные услуги и выполненные работы по содержанию и ремонту общего имущества в многоквартирном доме.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</si>
  <si>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(без НДС), за период с 01.01.2016 по 31.01.2016г.г.</t>
  </si>
  <si>
    <t>Поступило за период с 01.01.2016 по 31.12.2016г.г.  денежных средств всего  (без НДС) с учетом погашения задолженности за предыдущий период, в т.ч. за содержание и ремонт общего имущества.</t>
  </si>
  <si>
    <t>12.Суммы, начисленные и поступившие в отчетном периоде взносов на капитальный ремонт, размер фонда  капитального  ремонта  на  дату  составления  отчета,  а  также  о суммах,  использованных  в  отчетном периоде средств фонда капитального ремонта по назначениям (в случае формирования фонда капитального ремонта на специальном счете регионального оператора).</t>
  </si>
  <si>
    <t>УК ЗАО "ВПЗ"  владельцем расчётного счёта не являеться на  который  поступают денежные средства за капитальный ремонт дома № 37 "А" ул. Гагарина. Владельцем специального счёта на  который  поступают денежные средства за капитальный ремонт дома № 37 "А" ул. Гагарина являеться Некоммерческой организации ВО "Фонд капитального ремонта многоквартирных домой ВО".</t>
  </si>
  <si>
    <t>13. Взыскания,  штрафы,  и  иные  санкци  к  управляющей  организации со  стороны  органов государственного жилищного контроля и надзора, а также судебных исках, в которых истцом или ответчиком выступает управляющая организация.</t>
  </si>
  <si>
    <t>Взысканий,  штрафов,  и  иных  санкций  к  управляющей ЗАО "ВПЗ" организации не было.</t>
  </si>
  <si>
    <t>Начислено за коммунальные услуги, услуги по управлению, содержанию и текущему ремонту общего имущества МКД, с учетом выставляемой арендной платы на основании договоров аренды  (без НДС)</t>
  </si>
  <si>
    <t xml:space="preserve">Поступило денежных средств всего  (без НДС)  с учетом поступлений задолженности за предыдущие периоды                                                  </t>
  </si>
  <si>
    <t>Расходы по коммунальным услугам ресурсоснабжающих организаций</t>
  </si>
  <si>
    <t xml:space="preserve">                 руб.</t>
  </si>
  <si>
    <t>Расходы управляющей организации по управлению МКД</t>
  </si>
  <si>
    <t>Прочие расходы</t>
  </si>
  <si>
    <t>Расходы по содержанию и ремонту общего имущества МКД</t>
  </si>
  <si>
    <t>Материалы</t>
  </si>
  <si>
    <t>Обслуживание и ремонт общедомовых приборов учета коммунальных ресурсов</t>
  </si>
  <si>
    <t>Дератизация и дезинсекция</t>
  </si>
  <si>
    <t>Вывоз и утилизация бытовых отходов</t>
  </si>
  <si>
    <t>Текущий ремонт общего имущества (согласно сметы, утвержденной общим собранием собственников помещений МКД)Ремонт коридоров, умывальных комнат, душевых, санузлов . Ремонт крылец .Установка почтовых ящиков. Дата выполнения работ до 31.07.2017</t>
  </si>
  <si>
    <t>14.Содержание и ремонт общего имущества МКД в т.ч. :</t>
  </si>
  <si>
    <t xml:space="preserve">Текущий ремонт общего имущества (согласно сметы, утвержденной общим собранием собственников помещений МКД). В период с 01.08.2015 по 31.07.2016г.г. действовало решение общего собрания собственников от 09.07.2015 г. об утверждении платы за содержание и ремонт  в сумме 139,86 руб. с 1 кв.м.  В период с 01.08.2016 по 31.07.2017г.г. действовало решение общего собрания собственников от 25.07.2016 г. об утверждении платы за содержание и ремонт  в сумме 137,49 руб. с 1 кв.м. Работы по сметам утвержденных общим собранием собственников 09.07.2015г. выполненно в полном объеме. Работы по смете утверженные общим собранием от 25.07.2016г. выполненны частично плановый срок окончания выполнения работ 31.07.2017г.  </t>
  </si>
  <si>
    <t>Итоговая сумма выполненных работ (оказанных услуг) :</t>
  </si>
  <si>
    <t>Итоговая сумма выполненных работ (п.1.1+п.5+п.14) 614 825+2 854 982+ 3 365 343= 6 835 152</t>
  </si>
  <si>
    <r>
      <rPr>
        <b/>
        <sz val="14"/>
        <color indexed="8"/>
        <rFont val="Calibri"/>
        <family val="2"/>
      </rPr>
      <t>Работы выполненны в период действия тарифа с 01.08.2015-31.07.2016</t>
    </r>
    <r>
      <rPr>
        <sz val="14"/>
        <color indexed="8"/>
        <rFont val="Calibri"/>
        <family val="2"/>
      </rPr>
      <t xml:space="preserve"> В период с 01.08.2015 со стороны УК ЗАО"ВПЗ" выполненны следующие виды работ по ремонту общего имущества: 1)Ремонт кухонь.( Согласно смете утвержденной на общем собранни собственников 09.07.2015) 2)Ремонт лестничных клеток ( Согласно смете утвержденной на общем собранни собственников 09.07.2015) 3)Ремонт холлов ( Согласно смете утвержденной на общем собранни собственников 09.07.2015).  В период с 01.08.2015 со стороны УК ЗАО"ВПЗ" предостваленны следующие виды услуг по содержанию общего имущества д.37А Гагарина: 1) Подметание, мытье полов во всех помещениях общего пользования 2)Уборка земельного участка, входящего в состав общего имущества МКД 3)Подготовка МКД к сезонной эксплуатации 4)Проведение технических осмотров и мелкий ремонт, а также иные работы по перечню установленному приложением № 2 к договору управлением многоквартирным домом от 09.08.2012г.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</si>
</sst>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6" fillId="33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left" wrapText="1"/>
    </xf>
    <xf numFmtId="0" fontId="48" fillId="34" borderId="14" xfId="0" applyFont="1" applyFill="1" applyBorder="1" applyAlignment="1">
      <alignment horizontal="left" wrapText="1"/>
    </xf>
    <xf numFmtId="0" fontId="47" fillId="34" borderId="12" xfId="0" applyFont="1" applyFill="1" applyBorder="1" applyAlignment="1">
      <alignment horizontal="left" wrapText="1"/>
    </xf>
    <xf numFmtId="0" fontId="47" fillId="34" borderId="13" xfId="0" applyFont="1" applyFill="1" applyBorder="1" applyAlignment="1">
      <alignment horizontal="left" wrapText="1"/>
    </xf>
    <xf numFmtId="0" fontId="47" fillId="34" borderId="14" xfId="0" applyFont="1" applyFill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8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0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50" fillId="33" borderId="0" xfId="0" applyFont="1" applyFill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3" fontId="46" fillId="33" borderId="10" xfId="0" applyNumberFormat="1" applyFont="1" applyFill="1" applyBorder="1" applyAlignment="1" quotePrefix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6" fillId="33" borderId="0" xfId="0" applyFont="1" applyFill="1" applyAlignment="1">
      <alignment horizontal="center" vertical="top" wrapText="1"/>
    </xf>
    <xf numFmtId="0" fontId="50" fillId="33" borderId="0" xfId="0" applyFont="1" applyFill="1" applyAlignment="1">
      <alignment horizontal="left" vertical="center"/>
    </xf>
    <xf numFmtId="0" fontId="46" fillId="33" borderId="12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4" xfId="0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8" fillId="0" borderId="0" xfId="0" applyFont="1" applyAlignment="1">
      <alignment horizontal="left" wrapText="1"/>
    </xf>
    <xf numFmtId="0" fontId="50" fillId="33" borderId="12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vertical="top" wrapText="1"/>
    </xf>
    <xf numFmtId="0" fontId="12" fillId="33" borderId="14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4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7" fillId="0" borderId="14" xfId="0" applyFont="1" applyFill="1" applyBorder="1" applyAlignment="1">
      <alignment horizontal="left" wrapText="1"/>
    </xf>
    <xf numFmtId="0" fontId="48" fillId="0" borderId="12" xfId="0" applyFont="1" applyFill="1" applyBorder="1" applyAlignment="1">
      <alignment horizontal="left" wrapText="1"/>
    </xf>
    <xf numFmtId="0" fontId="48" fillId="0" borderId="13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34" borderId="12" xfId="0" applyFont="1" applyFill="1" applyBorder="1" applyAlignment="1">
      <alignment horizontal="left" wrapText="1"/>
    </xf>
    <xf numFmtId="0" fontId="48" fillId="34" borderId="13" xfId="0" applyFont="1" applyFill="1" applyBorder="1" applyAlignment="1">
      <alignment horizontal="left" wrapText="1"/>
    </xf>
    <xf numFmtId="0" fontId="48" fillId="34" borderId="14" xfId="0" applyFont="1" applyFill="1" applyBorder="1" applyAlignment="1">
      <alignment horizontal="left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7" fillId="34" borderId="12" xfId="0" applyFont="1" applyFill="1" applyBorder="1" applyAlignment="1">
      <alignment horizontal="left" wrapText="1"/>
    </xf>
    <xf numFmtId="0" fontId="47" fillId="34" borderId="13" xfId="0" applyFont="1" applyFill="1" applyBorder="1" applyAlignment="1">
      <alignment horizontal="left" wrapText="1"/>
    </xf>
    <xf numFmtId="0" fontId="47" fillId="34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40" zoomScaleNormal="40" zoomScalePageLayoutView="0" workbookViewId="0" topLeftCell="A28">
      <selection activeCell="F54" sqref="F54"/>
    </sheetView>
  </sheetViews>
  <sheetFormatPr defaultColWidth="9.140625" defaultRowHeight="15"/>
  <cols>
    <col min="1" max="5" width="9.140625" style="3" customWidth="1"/>
    <col min="6" max="6" width="94.7109375" style="3" customWidth="1"/>
    <col min="7" max="7" width="10.57421875" style="57" customWidth="1"/>
    <col min="8" max="8" width="21.140625" style="4" customWidth="1"/>
    <col min="9" max="9" width="133.28125" style="1" customWidth="1"/>
  </cols>
  <sheetData>
    <row r="1" spans="1:9" ht="23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s="49" customFormat="1" ht="24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9" s="49" customFormat="1" ht="24" customHeight="1">
      <c r="A4" s="97" t="s">
        <v>2</v>
      </c>
      <c r="B4" s="97"/>
      <c r="C4" s="97"/>
      <c r="D4" s="97"/>
      <c r="E4" s="97"/>
      <c r="F4" s="97"/>
      <c r="G4" s="97"/>
      <c r="H4" s="97"/>
      <c r="I4" s="97"/>
    </row>
    <row r="5" spans="1:9" s="49" customFormat="1" ht="24" customHeight="1">
      <c r="A5" s="97" t="s">
        <v>32</v>
      </c>
      <c r="B5" s="97"/>
      <c r="C5" s="97"/>
      <c r="D5" s="97"/>
      <c r="E5" s="97"/>
      <c r="F5" s="97"/>
      <c r="G5" s="97"/>
      <c r="H5" s="97"/>
      <c r="I5" s="97"/>
    </row>
    <row r="6" spans="1:9" s="49" customFormat="1" ht="24" customHeight="1">
      <c r="A6" s="97" t="s">
        <v>33</v>
      </c>
      <c r="B6" s="97"/>
      <c r="C6" s="97"/>
      <c r="D6" s="97"/>
      <c r="E6" s="97"/>
      <c r="F6" s="97"/>
      <c r="G6" s="97"/>
      <c r="H6" s="97"/>
      <c r="I6" s="97"/>
    </row>
    <row r="7" spans="1:9" s="49" customFormat="1" ht="24" customHeight="1">
      <c r="A7" s="98" t="s">
        <v>34</v>
      </c>
      <c r="B7" s="98"/>
      <c r="C7" s="98"/>
      <c r="D7" s="98"/>
      <c r="E7" s="98"/>
      <c r="F7" s="98"/>
      <c r="G7" s="98"/>
      <c r="H7" s="98"/>
      <c r="I7" s="98"/>
    </row>
    <row r="8" spans="1:9" s="49" customFormat="1" ht="24" customHeight="1">
      <c r="A8" s="97" t="s">
        <v>35</v>
      </c>
      <c r="B8" s="97"/>
      <c r="C8" s="97"/>
      <c r="D8" s="97"/>
      <c r="E8" s="97"/>
      <c r="F8" s="97"/>
      <c r="G8" s="97"/>
      <c r="H8" s="97"/>
      <c r="I8" s="97"/>
    </row>
    <row r="9" spans="1:9" s="50" customFormat="1" ht="24" customHeight="1">
      <c r="A9" s="98" t="s">
        <v>36</v>
      </c>
      <c r="B9" s="98"/>
      <c r="C9" s="98"/>
      <c r="D9" s="98"/>
      <c r="E9" s="98"/>
      <c r="F9" s="98"/>
      <c r="G9" s="98"/>
      <c r="H9" s="98"/>
      <c r="I9" s="98"/>
    </row>
    <row r="10" spans="1:9" s="50" customFormat="1" ht="24" customHeight="1">
      <c r="A10" s="98" t="s">
        <v>37</v>
      </c>
      <c r="B10" s="98"/>
      <c r="C10" s="98"/>
      <c r="D10" s="98"/>
      <c r="E10" s="98"/>
      <c r="F10" s="98"/>
      <c r="G10" s="98"/>
      <c r="H10" s="98"/>
      <c r="I10" s="98"/>
    </row>
    <row r="11" spans="1:9" s="2" customFormat="1" ht="21">
      <c r="A11" s="99"/>
      <c r="B11" s="99"/>
      <c r="C11" s="99"/>
      <c r="D11" s="99"/>
      <c r="E11" s="99"/>
      <c r="F11" s="99"/>
      <c r="G11" s="99"/>
      <c r="H11" s="99"/>
      <c r="I11" s="5"/>
    </row>
    <row r="12" spans="1:9" ht="24.75" customHeight="1">
      <c r="A12" s="6"/>
      <c r="B12" s="6"/>
      <c r="C12" s="6"/>
      <c r="D12" s="6"/>
      <c r="E12" s="6"/>
      <c r="F12" s="6"/>
      <c r="G12" s="55"/>
      <c r="H12" s="8"/>
      <c r="I12" s="5"/>
    </row>
    <row r="13" spans="1:9" s="53" customFormat="1" ht="18.75">
      <c r="A13" s="100" t="s">
        <v>3</v>
      </c>
      <c r="B13" s="101"/>
      <c r="C13" s="101"/>
      <c r="D13" s="101"/>
      <c r="E13" s="101"/>
      <c r="F13" s="102"/>
      <c r="G13" s="56" t="s">
        <v>4</v>
      </c>
      <c r="H13" s="60" t="s">
        <v>38</v>
      </c>
      <c r="I13" s="58" t="s">
        <v>5</v>
      </c>
    </row>
    <row r="14" spans="1:9" s="53" customFormat="1" ht="26.25" customHeight="1">
      <c r="A14" s="92" t="s">
        <v>39</v>
      </c>
      <c r="B14" s="92"/>
      <c r="C14" s="92"/>
      <c r="D14" s="92"/>
      <c r="E14" s="92"/>
      <c r="F14" s="92"/>
      <c r="G14" s="92"/>
      <c r="H14" s="92"/>
      <c r="I14" s="92"/>
    </row>
    <row r="15" spans="1:9" s="53" customFormat="1" ht="24" customHeight="1">
      <c r="A15" s="78" t="s">
        <v>6</v>
      </c>
      <c r="B15" s="79"/>
      <c r="C15" s="79"/>
      <c r="D15" s="79"/>
      <c r="E15" s="79"/>
      <c r="F15" s="80"/>
      <c r="G15" s="56"/>
      <c r="H15" s="61">
        <f>H16+H17+H18+H19+H20+H21</f>
        <v>614827.1399999999</v>
      </c>
      <c r="I15" s="52"/>
    </row>
    <row r="16" spans="1:9" s="53" customFormat="1" ht="24" customHeight="1">
      <c r="A16" s="93" t="s">
        <v>7</v>
      </c>
      <c r="B16" s="94"/>
      <c r="C16" s="94"/>
      <c r="D16" s="94"/>
      <c r="E16" s="94"/>
      <c r="F16" s="95"/>
      <c r="G16" s="56" t="s">
        <v>8</v>
      </c>
      <c r="H16" s="60">
        <v>360069</v>
      </c>
      <c r="I16" s="52"/>
    </row>
    <row r="17" spans="1:9" s="53" customFormat="1" ht="24" customHeight="1">
      <c r="A17" s="91" t="s">
        <v>9</v>
      </c>
      <c r="B17" s="91"/>
      <c r="C17" s="91"/>
      <c r="D17" s="91"/>
      <c r="E17" s="91"/>
      <c r="F17" s="91"/>
      <c r="G17" s="56" t="s">
        <v>8</v>
      </c>
      <c r="H17" s="60">
        <v>4708.6</v>
      </c>
      <c r="I17" s="52"/>
    </row>
    <row r="18" spans="1:9" s="53" customFormat="1" ht="24" customHeight="1">
      <c r="A18" s="91" t="s">
        <v>10</v>
      </c>
      <c r="B18" s="91"/>
      <c r="C18" s="91"/>
      <c r="D18" s="91"/>
      <c r="E18" s="91"/>
      <c r="F18" s="91"/>
      <c r="G18" s="56" t="s">
        <v>8</v>
      </c>
      <c r="H18" s="60">
        <v>702.3</v>
      </c>
      <c r="I18" s="52"/>
    </row>
    <row r="19" spans="1:9" s="53" customFormat="1" ht="24" customHeight="1">
      <c r="A19" s="91" t="s">
        <v>12</v>
      </c>
      <c r="B19" s="91"/>
      <c r="C19" s="91"/>
      <c r="D19" s="91"/>
      <c r="E19" s="91"/>
      <c r="F19" s="91"/>
      <c r="G19" s="56" t="s">
        <v>8</v>
      </c>
      <c r="H19" s="60">
        <f>3903.29+45.95</f>
        <v>3949.24</v>
      </c>
      <c r="I19" s="52"/>
    </row>
    <row r="20" spans="1:9" s="53" customFormat="1" ht="24" customHeight="1">
      <c r="A20" s="91" t="s">
        <v>13</v>
      </c>
      <c r="B20" s="91"/>
      <c r="C20" s="91"/>
      <c r="D20" s="91"/>
      <c r="E20" s="91"/>
      <c r="F20" s="91"/>
      <c r="G20" s="56" t="s">
        <v>8</v>
      </c>
      <c r="H20" s="60">
        <v>6855</v>
      </c>
      <c r="I20" s="52"/>
    </row>
    <row r="21" spans="1:9" s="53" customFormat="1" ht="24" customHeight="1">
      <c r="A21" s="91" t="s">
        <v>14</v>
      </c>
      <c r="B21" s="91"/>
      <c r="C21" s="91"/>
      <c r="D21" s="91"/>
      <c r="E21" s="91"/>
      <c r="F21" s="91"/>
      <c r="G21" s="56" t="s">
        <v>8</v>
      </c>
      <c r="H21" s="60">
        <v>238543</v>
      </c>
      <c r="I21" s="52"/>
    </row>
    <row r="22" spans="1:9" s="53" customFormat="1" ht="200.25" customHeight="1">
      <c r="A22" s="81" t="s">
        <v>40</v>
      </c>
      <c r="B22" s="82"/>
      <c r="C22" s="82"/>
      <c r="D22" s="82"/>
      <c r="E22" s="82"/>
      <c r="F22" s="83"/>
      <c r="G22" s="56"/>
      <c r="H22" s="59" t="s">
        <v>41</v>
      </c>
      <c r="I22" s="54" t="s">
        <v>69</v>
      </c>
    </row>
    <row r="23" spans="1:9" s="53" customFormat="1" ht="69.75" customHeight="1">
      <c r="A23" s="78" t="s">
        <v>15</v>
      </c>
      <c r="B23" s="79"/>
      <c r="C23" s="79"/>
      <c r="D23" s="79"/>
      <c r="E23" s="79"/>
      <c r="F23" s="80"/>
      <c r="G23" s="56"/>
      <c r="H23" s="59" t="s">
        <v>41</v>
      </c>
      <c r="I23" s="51" t="s">
        <v>16</v>
      </c>
    </row>
    <row r="24" spans="1:9" s="53" customFormat="1" ht="34.5" customHeight="1">
      <c r="A24" s="78" t="s">
        <v>43</v>
      </c>
      <c r="B24" s="79"/>
      <c r="C24" s="79"/>
      <c r="D24" s="79"/>
      <c r="E24" s="79"/>
      <c r="F24" s="79"/>
      <c r="G24" s="79"/>
      <c r="H24" s="79"/>
      <c r="I24" s="80"/>
    </row>
    <row r="25" spans="1:9" s="77" customFormat="1" ht="24" customHeight="1">
      <c r="A25" s="81" t="s">
        <v>17</v>
      </c>
      <c r="B25" s="82"/>
      <c r="C25" s="82"/>
      <c r="D25" s="82"/>
      <c r="E25" s="82"/>
      <c r="F25" s="83"/>
      <c r="G25" s="64" t="s">
        <v>8</v>
      </c>
      <c r="H25" s="61">
        <f>H26+H27+H28+H29-0.01</f>
        <v>2854981.99</v>
      </c>
      <c r="I25" s="65"/>
    </row>
    <row r="26" spans="1:9" s="77" customFormat="1" ht="24" customHeight="1">
      <c r="A26" s="103" t="s">
        <v>10</v>
      </c>
      <c r="B26" s="104"/>
      <c r="C26" s="104"/>
      <c r="D26" s="104"/>
      <c r="E26" s="104"/>
      <c r="F26" s="105"/>
      <c r="G26" s="64" t="s">
        <v>8</v>
      </c>
      <c r="H26" s="60">
        <v>449688</v>
      </c>
      <c r="I26" s="66" t="s">
        <v>18</v>
      </c>
    </row>
    <row r="27" spans="1:9" s="77" customFormat="1" ht="24" customHeight="1">
      <c r="A27" s="90" t="s">
        <v>11</v>
      </c>
      <c r="B27" s="90"/>
      <c r="C27" s="90"/>
      <c r="D27" s="90"/>
      <c r="E27" s="90"/>
      <c r="F27" s="90"/>
      <c r="G27" s="64" t="s">
        <v>8</v>
      </c>
      <c r="H27" s="60">
        <v>390691</v>
      </c>
      <c r="I27" s="66" t="s">
        <v>18</v>
      </c>
    </row>
    <row r="28" spans="1:9" s="77" customFormat="1" ht="24" customHeight="1">
      <c r="A28" s="90" t="s">
        <v>19</v>
      </c>
      <c r="B28" s="90"/>
      <c r="C28" s="90"/>
      <c r="D28" s="90"/>
      <c r="E28" s="90"/>
      <c r="F28" s="90"/>
      <c r="G28" s="64" t="s">
        <v>8</v>
      </c>
      <c r="H28" s="60">
        <v>653584</v>
      </c>
      <c r="I28" s="66" t="s">
        <v>18</v>
      </c>
    </row>
    <row r="29" spans="1:9" s="77" customFormat="1" ht="24" customHeight="1">
      <c r="A29" s="90" t="s">
        <v>20</v>
      </c>
      <c r="B29" s="90"/>
      <c r="C29" s="90"/>
      <c r="D29" s="90"/>
      <c r="E29" s="90"/>
      <c r="F29" s="90"/>
      <c r="G29" s="64" t="s">
        <v>8</v>
      </c>
      <c r="H29" s="60">
        <v>1361019</v>
      </c>
      <c r="I29" s="66" t="s">
        <v>18</v>
      </c>
    </row>
    <row r="30" spans="1:9" s="53" customFormat="1" ht="69.75" customHeight="1">
      <c r="A30" s="84" t="s">
        <v>21</v>
      </c>
      <c r="B30" s="85"/>
      <c r="C30" s="85"/>
      <c r="D30" s="85"/>
      <c r="E30" s="85"/>
      <c r="F30" s="86"/>
      <c r="G30" s="67"/>
      <c r="H30" s="59" t="s">
        <v>41</v>
      </c>
      <c r="I30" s="69" t="s">
        <v>22</v>
      </c>
    </row>
    <row r="31" spans="1:9" s="53" customFormat="1" ht="132.75" customHeight="1">
      <c r="A31" s="84" t="s">
        <v>23</v>
      </c>
      <c r="B31" s="85"/>
      <c r="C31" s="85"/>
      <c r="D31" s="85"/>
      <c r="E31" s="85"/>
      <c r="F31" s="86"/>
      <c r="G31" s="67"/>
      <c r="H31" s="59" t="s">
        <v>41</v>
      </c>
      <c r="I31" s="69" t="s">
        <v>24</v>
      </c>
    </row>
    <row r="32" spans="1:9" s="53" customFormat="1" ht="75" customHeight="1">
      <c r="A32" s="84" t="s">
        <v>25</v>
      </c>
      <c r="B32" s="85"/>
      <c r="C32" s="85"/>
      <c r="D32" s="85"/>
      <c r="E32" s="85"/>
      <c r="F32" s="86"/>
      <c r="G32" s="67"/>
      <c r="H32" s="59" t="s">
        <v>41</v>
      </c>
      <c r="I32" s="69" t="s">
        <v>44</v>
      </c>
    </row>
    <row r="33" spans="1:9" s="53" customFormat="1" ht="69" customHeight="1">
      <c r="A33" s="84" t="s">
        <v>26</v>
      </c>
      <c r="B33" s="85"/>
      <c r="C33" s="85"/>
      <c r="D33" s="85"/>
      <c r="E33" s="85"/>
      <c r="F33" s="86"/>
      <c r="G33" s="67"/>
      <c r="H33" s="59" t="s">
        <v>41</v>
      </c>
      <c r="I33" s="69" t="s">
        <v>27</v>
      </c>
    </row>
    <row r="34" spans="1:9" s="53" customFormat="1" ht="86.25" customHeight="1">
      <c r="A34" s="84" t="s">
        <v>45</v>
      </c>
      <c r="B34" s="85"/>
      <c r="C34" s="85"/>
      <c r="D34" s="85"/>
      <c r="E34" s="85"/>
      <c r="F34" s="86"/>
      <c r="G34" s="67"/>
      <c r="H34" s="59" t="s">
        <v>41</v>
      </c>
      <c r="I34" s="69" t="s">
        <v>28</v>
      </c>
    </row>
    <row r="35" spans="1:9" s="53" customFormat="1" ht="33.75" customHeight="1">
      <c r="A35" s="84" t="s">
        <v>46</v>
      </c>
      <c r="B35" s="85"/>
      <c r="C35" s="85"/>
      <c r="D35" s="85"/>
      <c r="E35" s="85"/>
      <c r="F35" s="85"/>
      <c r="G35" s="85"/>
      <c r="H35" s="85"/>
      <c r="I35" s="86"/>
    </row>
    <row r="36" spans="1:9" s="53" customFormat="1" ht="28.5" customHeight="1">
      <c r="A36" s="87" t="s">
        <v>29</v>
      </c>
      <c r="B36" s="88"/>
      <c r="C36" s="88"/>
      <c r="D36" s="88"/>
      <c r="E36" s="88"/>
      <c r="F36" s="89"/>
      <c r="G36" s="67" t="s">
        <v>8</v>
      </c>
      <c r="H36" s="61">
        <f>2297948.98/1.18</f>
        <v>1947414.3898305085</v>
      </c>
      <c r="I36" s="70"/>
    </row>
    <row r="37" spans="1:9" s="53" customFormat="1" ht="50.25" customHeight="1">
      <c r="A37" s="87" t="s">
        <v>47</v>
      </c>
      <c r="B37" s="88"/>
      <c r="C37" s="88"/>
      <c r="D37" s="88"/>
      <c r="E37" s="88"/>
      <c r="F37" s="89"/>
      <c r="G37" s="67" t="s">
        <v>8</v>
      </c>
      <c r="H37" s="62">
        <v>6829792</v>
      </c>
      <c r="I37" s="70"/>
    </row>
    <row r="38" spans="1:9" s="53" customFormat="1" ht="51.75" customHeight="1">
      <c r="A38" s="87" t="s">
        <v>48</v>
      </c>
      <c r="B38" s="88"/>
      <c r="C38" s="88"/>
      <c r="D38" s="88"/>
      <c r="E38" s="88"/>
      <c r="F38" s="89"/>
      <c r="G38" s="67" t="s">
        <v>8</v>
      </c>
      <c r="H38" s="62">
        <f>7679456.8/1.18</f>
        <v>6508014.237288136</v>
      </c>
      <c r="I38" s="68"/>
    </row>
    <row r="39" spans="1:9" s="53" customFormat="1" ht="89.25" customHeight="1">
      <c r="A39" s="84" t="s">
        <v>49</v>
      </c>
      <c r="B39" s="85"/>
      <c r="C39" s="85"/>
      <c r="D39" s="85"/>
      <c r="E39" s="85"/>
      <c r="F39" s="86"/>
      <c r="G39" s="67" t="s">
        <v>8</v>
      </c>
      <c r="H39" s="59" t="s">
        <v>41</v>
      </c>
      <c r="I39" s="69" t="s">
        <v>50</v>
      </c>
    </row>
    <row r="40" spans="1:9" s="53" customFormat="1" ht="52.5" customHeight="1">
      <c r="A40" s="84" t="s">
        <v>51</v>
      </c>
      <c r="B40" s="85"/>
      <c r="C40" s="85"/>
      <c r="D40" s="85"/>
      <c r="E40" s="85"/>
      <c r="F40" s="86"/>
      <c r="G40" s="67"/>
      <c r="H40" s="59" t="s">
        <v>41</v>
      </c>
      <c r="I40" s="69" t="s">
        <v>52</v>
      </c>
    </row>
    <row r="41" spans="1:9" s="53" customFormat="1" ht="32.25" customHeight="1">
      <c r="A41" s="108" t="s">
        <v>65</v>
      </c>
      <c r="B41" s="109"/>
      <c r="C41" s="109"/>
      <c r="D41" s="109"/>
      <c r="E41" s="109"/>
      <c r="F41" s="110"/>
      <c r="G41" s="71" t="s">
        <v>8</v>
      </c>
      <c r="H41" s="62">
        <f>H42+H43</f>
        <v>3365342.84</v>
      </c>
      <c r="I41" s="72"/>
    </row>
    <row r="42" spans="1:9" s="53" customFormat="1" ht="32.25" customHeight="1">
      <c r="A42" s="111" t="s">
        <v>30</v>
      </c>
      <c r="B42" s="112"/>
      <c r="C42" s="112"/>
      <c r="D42" s="112"/>
      <c r="E42" s="112"/>
      <c r="F42" s="113"/>
      <c r="G42" s="71" t="s">
        <v>8</v>
      </c>
      <c r="H42" s="63">
        <f>51649.52+585237.52+3080+2366.86+5510.02+43525.92</f>
        <v>691369.8400000001</v>
      </c>
      <c r="I42" s="72"/>
    </row>
    <row r="43" spans="1:9" s="53" customFormat="1" ht="144" customHeight="1">
      <c r="A43" s="111" t="s">
        <v>66</v>
      </c>
      <c r="B43" s="112"/>
      <c r="C43" s="112"/>
      <c r="D43" s="112"/>
      <c r="E43" s="112"/>
      <c r="F43" s="113"/>
      <c r="G43" s="71" t="s">
        <v>8</v>
      </c>
      <c r="H43" s="63">
        <v>2673973</v>
      </c>
      <c r="I43" s="73"/>
    </row>
    <row r="44" spans="1:9" s="53" customFormat="1" ht="18.75">
      <c r="A44" s="114" t="s">
        <v>67</v>
      </c>
      <c r="B44" s="114"/>
      <c r="C44" s="114"/>
      <c r="D44" s="114"/>
      <c r="E44" s="114"/>
      <c r="F44" s="114"/>
      <c r="G44" s="115" t="s">
        <v>8</v>
      </c>
      <c r="H44" s="106">
        <f>H41+H25+H15+0.01</f>
        <v>6835151.9799999995</v>
      </c>
      <c r="I44" s="107" t="s">
        <v>68</v>
      </c>
    </row>
    <row r="45" spans="1:9" ht="32.25" customHeight="1">
      <c r="A45" s="114"/>
      <c r="B45" s="114"/>
      <c r="C45" s="114"/>
      <c r="D45" s="114"/>
      <c r="E45" s="114"/>
      <c r="F45" s="114"/>
      <c r="G45" s="115"/>
      <c r="H45" s="106"/>
      <c r="I45" s="107"/>
    </row>
    <row r="46" spans="1:9" ht="18.75">
      <c r="A46" s="74"/>
      <c r="B46" s="74"/>
      <c r="C46" s="74"/>
      <c r="D46" s="74"/>
      <c r="E46" s="74"/>
      <c r="F46" s="74"/>
      <c r="G46" s="75"/>
      <c r="I46" s="76"/>
    </row>
    <row r="50" ht="18.75">
      <c r="D50" s="57"/>
    </row>
  </sheetData>
  <sheetProtection/>
  <mergeCells count="45">
    <mergeCell ref="A13:F13"/>
    <mergeCell ref="A26:F26"/>
    <mergeCell ref="H44:H45"/>
    <mergeCell ref="I44:I45"/>
    <mergeCell ref="A41:F41"/>
    <mergeCell ref="A42:F42"/>
    <mergeCell ref="A43:F43"/>
    <mergeCell ref="A44:F45"/>
    <mergeCell ref="G44:G45"/>
    <mergeCell ref="A7:I7"/>
    <mergeCell ref="A8:I8"/>
    <mergeCell ref="A9:I9"/>
    <mergeCell ref="A10:I10"/>
    <mergeCell ref="A11:H11"/>
    <mergeCell ref="A1:I2"/>
    <mergeCell ref="A3:I3"/>
    <mergeCell ref="A4:I4"/>
    <mergeCell ref="A5:I5"/>
    <mergeCell ref="A6:I6"/>
    <mergeCell ref="A20:F20"/>
    <mergeCell ref="A21:F21"/>
    <mergeCell ref="A22:F22"/>
    <mergeCell ref="A23:F23"/>
    <mergeCell ref="A14:I14"/>
    <mergeCell ref="A15:F15"/>
    <mergeCell ref="A16:F16"/>
    <mergeCell ref="A17:F17"/>
    <mergeCell ref="A18:F18"/>
    <mergeCell ref="A19:F19"/>
    <mergeCell ref="A24:I24"/>
    <mergeCell ref="A25:F25"/>
    <mergeCell ref="A39:F39"/>
    <mergeCell ref="A40:F40"/>
    <mergeCell ref="A38:F38"/>
    <mergeCell ref="A27:F27"/>
    <mergeCell ref="A28:F28"/>
    <mergeCell ref="A29:F29"/>
    <mergeCell ref="A30:F30"/>
    <mergeCell ref="A31:F31"/>
    <mergeCell ref="A32:F32"/>
    <mergeCell ref="A33:F33"/>
    <mergeCell ref="A34:F34"/>
    <mergeCell ref="A37:F37"/>
    <mergeCell ref="A35:I35"/>
    <mergeCell ref="A36:F36"/>
  </mergeCells>
  <printOptions/>
  <pageMargins left="0.25" right="0.25" top="0.75" bottom="0.75" header="0.3" footer="0.3"/>
  <pageSetup fitToHeight="1" fitToWidth="1" horizontalDpi="600" verticalDpi="600" orientation="portrait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="20" zoomScaleNormal="20" zoomScalePageLayoutView="0" workbookViewId="0" topLeftCell="A43">
      <selection activeCell="A219" sqref="A219"/>
    </sheetView>
  </sheetViews>
  <sheetFormatPr defaultColWidth="9.140625" defaultRowHeight="15"/>
  <cols>
    <col min="1" max="1" width="92.421875" style="0" customWidth="1"/>
    <col min="2" max="2" width="13.28125" style="0" customWidth="1"/>
    <col min="3" max="3" width="12.00390625" style="0" customWidth="1"/>
    <col min="4" max="4" width="56.421875" style="0" customWidth="1"/>
  </cols>
  <sheetData>
    <row r="1" spans="1:9" ht="15">
      <c r="A1" s="117" t="s">
        <v>0</v>
      </c>
      <c r="B1" s="117"/>
      <c r="C1" s="117"/>
      <c r="D1" s="117"/>
      <c r="E1" s="117"/>
      <c r="F1" s="117"/>
      <c r="G1" s="117"/>
      <c r="H1" s="117"/>
      <c r="I1" s="117"/>
    </row>
    <row r="2" spans="1:9" ht="15">
      <c r="A2" s="117"/>
      <c r="B2" s="117"/>
      <c r="C2" s="117"/>
      <c r="D2" s="117"/>
      <c r="E2" s="117"/>
      <c r="F2" s="117"/>
      <c r="G2" s="117"/>
      <c r="H2" s="117"/>
      <c r="I2" s="117"/>
    </row>
    <row r="3" spans="1:9" ht="21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9" ht="21">
      <c r="A4" s="118" t="s">
        <v>2</v>
      </c>
      <c r="B4" s="118"/>
      <c r="C4" s="118"/>
      <c r="D4" s="118"/>
      <c r="E4" s="118"/>
      <c r="F4" s="118"/>
      <c r="G4" s="118"/>
      <c r="H4" s="118"/>
      <c r="I4" s="118"/>
    </row>
    <row r="5" spans="1:9" ht="21">
      <c r="A5" s="119" t="s">
        <v>32</v>
      </c>
      <c r="B5" s="119"/>
      <c r="C5" s="119"/>
      <c r="D5" s="119"/>
      <c r="E5" s="119"/>
      <c r="F5" s="119"/>
      <c r="G5" s="119"/>
      <c r="H5" s="119"/>
      <c r="I5" s="119"/>
    </row>
    <row r="6" spans="1:9" ht="21">
      <c r="A6" s="118" t="s">
        <v>33</v>
      </c>
      <c r="B6" s="118"/>
      <c r="C6" s="118"/>
      <c r="D6" s="118"/>
      <c r="E6" s="118"/>
      <c r="F6" s="118"/>
      <c r="G6" s="118"/>
      <c r="H6" s="118"/>
      <c r="I6" s="118"/>
    </row>
    <row r="7" spans="1:9" ht="21">
      <c r="A7" s="116" t="s">
        <v>34</v>
      </c>
      <c r="B7" s="116"/>
      <c r="C7" s="116"/>
      <c r="D7" s="116"/>
      <c r="E7" s="116"/>
      <c r="F7" s="116"/>
      <c r="G7" s="116"/>
      <c r="H7" s="116"/>
      <c r="I7" s="116"/>
    </row>
    <row r="8" spans="1:9" ht="21">
      <c r="A8" s="118" t="s">
        <v>35</v>
      </c>
      <c r="B8" s="118"/>
      <c r="C8" s="118"/>
      <c r="D8" s="118"/>
      <c r="E8" s="118"/>
      <c r="F8" s="118"/>
      <c r="G8" s="118"/>
      <c r="H8" s="118"/>
      <c r="I8" s="118"/>
    </row>
    <row r="9" spans="1:9" ht="21">
      <c r="A9" s="116" t="s">
        <v>36</v>
      </c>
      <c r="B9" s="116"/>
      <c r="C9" s="116"/>
      <c r="D9" s="116"/>
      <c r="E9" s="116"/>
      <c r="F9" s="116"/>
      <c r="G9" s="116"/>
      <c r="H9" s="116"/>
      <c r="I9" s="116"/>
    </row>
    <row r="10" spans="1:9" ht="21">
      <c r="A10" s="116" t="s">
        <v>37</v>
      </c>
      <c r="B10" s="116"/>
      <c r="C10" s="116"/>
      <c r="D10" s="116"/>
      <c r="E10" s="116"/>
      <c r="F10" s="116"/>
      <c r="G10" s="116"/>
      <c r="H10" s="116"/>
      <c r="I10" s="116"/>
    </row>
    <row r="11" spans="1:9" ht="21">
      <c r="A11" s="99"/>
      <c r="B11" s="99"/>
      <c r="C11" s="99"/>
      <c r="D11" s="99"/>
      <c r="E11" s="99"/>
      <c r="F11" s="99"/>
      <c r="G11" s="99"/>
      <c r="H11" s="99"/>
      <c r="I11" s="5"/>
    </row>
    <row r="12" spans="1:9" ht="21">
      <c r="A12" s="47"/>
      <c r="B12" s="47"/>
      <c r="C12" s="47"/>
      <c r="D12" s="47"/>
      <c r="E12" s="47"/>
      <c r="F12" s="47"/>
      <c r="G12" s="7"/>
      <c r="H12" s="8"/>
      <c r="I12" s="5"/>
    </row>
    <row r="13" spans="1:9" ht="63">
      <c r="A13" s="121" t="s">
        <v>3</v>
      </c>
      <c r="B13" s="121"/>
      <c r="C13" s="121"/>
      <c r="D13" s="121"/>
      <c r="E13" s="121"/>
      <c r="F13" s="121"/>
      <c r="G13" s="48" t="s">
        <v>4</v>
      </c>
      <c r="H13" s="9" t="s">
        <v>38</v>
      </c>
      <c r="I13" s="10" t="s">
        <v>5</v>
      </c>
    </row>
    <row r="14" spans="1:9" ht="21">
      <c r="A14" s="122" t="s">
        <v>39</v>
      </c>
      <c r="B14" s="122"/>
      <c r="C14" s="122"/>
      <c r="D14" s="122"/>
      <c r="E14" s="122"/>
      <c r="F14" s="122"/>
      <c r="G14" s="122"/>
      <c r="H14" s="122"/>
      <c r="I14" s="122"/>
    </row>
    <row r="15" spans="1:9" ht="21">
      <c r="A15" s="123" t="s">
        <v>6</v>
      </c>
      <c r="B15" s="124"/>
      <c r="C15" s="124"/>
      <c r="D15" s="124"/>
      <c r="E15" s="124"/>
      <c r="F15" s="125"/>
      <c r="G15" s="48"/>
      <c r="H15" s="11">
        <f>H16+H17+H18+H19+H20+H21</f>
        <v>614827.1399999999</v>
      </c>
      <c r="I15" s="10"/>
    </row>
    <row r="16" spans="1:9" ht="21">
      <c r="A16" s="126" t="s">
        <v>7</v>
      </c>
      <c r="B16" s="127"/>
      <c r="C16" s="127"/>
      <c r="D16" s="127"/>
      <c r="E16" s="127"/>
      <c r="F16" s="128"/>
      <c r="G16" s="48" t="s">
        <v>8</v>
      </c>
      <c r="H16" s="9">
        <v>360069</v>
      </c>
      <c r="I16" s="10"/>
    </row>
    <row r="17" spans="1:9" ht="21">
      <c r="A17" s="120" t="s">
        <v>9</v>
      </c>
      <c r="B17" s="120"/>
      <c r="C17" s="120"/>
      <c r="D17" s="120"/>
      <c r="E17" s="120"/>
      <c r="F17" s="120"/>
      <c r="G17" s="48" t="s">
        <v>8</v>
      </c>
      <c r="H17" s="9">
        <v>4708.6</v>
      </c>
      <c r="I17" s="10"/>
    </row>
    <row r="18" spans="1:9" ht="21">
      <c r="A18" s="120" t="s">
        <v>10</v>
      </c>
      <c r="B18" s="120"/>
      <c r="C18" s="120"/>
      <c r="D18" s="120"/>
      <c r="E18" s="120"/>
      <c r="F18" s="120"/>
      <c r="G18" s="48" t="s">
        <v>8</v>
      </c>
      <c r="H18" s="9">
        <v>702.3</v>
      </c>
      <c r="I18" s="10"/>
    </row>
    <row r="19" spans="1:9" ht="21">
      <c r="A19" s="120" t="s">
        <v>12</v>
      </c>
      <c r="B19" s="120"/>
      <c r="C19" s="120"/>
      <c r="D19" s="120"/>
      <c r="E19" s="120"/>
      <c r="F19" s="120"/>
      <c r="G19" s="48" t="s">
        <v>8</v>
      </c>
      <c r="H19" s="9">
        <f>3903.29+45.95</f>
        <v>3949.24</v>
      </c>
      <c r="I19" s="10"/>
    </row>
    <row r="20" spans="1:9" ht="21">
      <c r="A20" s="120" t="s">
        <v>13</v>
      </c>
      <c r="B20" s="120"/>
      <c r="C20" s="120"/>
      <c r="D20" s="120"/>
      <c r="E20" s="120"/>
      <c r="F20" s="120"/>
      <c r="G20" s="48" t="s">
        <v>8</v>
      </c>
      <c r="H20" s="9">
        <v>6855</v>
      </c>
      <c r="I20" s="10"/>
    </row>
    <row r="21" spans="1:9" ht="21">
      <c r="A21" s="120" t="s">
        <v>14</v>
      </c>
      <c r="B21" s="120"/>
      <c r="C21" s="120"/>
      <c r="D21" s="120"/>
      <c r="E21" s="120"/>
      <c r="F21" s="120"/>
      <c r="G21" s="48" t="s">
        <v>8</v>
      </c>
      <c r="H21" s="9">
        <v>238543</v>
      </c>
      <c r="I21" s="10"/>
    </row>
    <row r="22" spans="1:9" ht="409.5">
      <c r="A22" s="129" t="s">
        <v>40</v>
      </c>
      <c r="B22" s="130"/>
      <c r="C22" s="130"/>
      <c r="D22" s="130"/>
      <c r="E22" s="130"/>
      <c r="F22" s="131"/>
      <c r="G22" s="48"/>
      <c r="H22" s="12" t="s">
        <v>41</v>
      </c>
      <c r="I22" s="13" t="s">
        <v>42</v>
      </c>
    </row>
    <row r="23" spans="1:9" ht="273">
      <c r="A23" s="129" t="s">
        <v>15</v>
      </c>
      <c r="B23" s="130"/>
      <c r="C23" s="130"/>
      <c r="D23" s="130"/>
      <c r="E23" s="130"/>
      <c r="F23" s="131"/>
      <c r="G23" s="48"/>
      <c r="H23" s="12" t="s">
        <v>41</v>
      </c>
      <c r="I23" s="14" t="s">
        <v>16</v>
      </c>
    </row>
    <row r="24" spans="1:9" ht="21">
      <c r="A24" s="129" t="s">
        <v>43</v>
      </c>
      <c r="B24" s="130"/>
      <c r="C24" s="130"/>
      <c r="D24" s="130"/>
      <c r="E24" s="130"/>
      <c r="F24" s="130"/>
      <c r="G24" s="130"/>
      <c r="H24" s="130"/>
      <c r="I24" s="131"/>
    </row>
    <row r="25" spans="1:9" ht="21">
      <c r="A25" s="132" t="s">
        <v>17</v>
      </c>
      <c r="B25" s="133"/>
      <c r="C25" s="133"/>
      <c r="D25" s="133"/>
      <c r="E25" s="133"/>
      <c r="F25" s="134"/>
      <c r="G25" s="15" t="s">
        <v>8</v>
      </c>
      <c r="H25" s="16">
        <f>H26+H27+H28+H29-0.01</f>
        <v>2854981.99</v>
      </c>
      <c r="I25" s="17"/>
    </row>
    <row r="26" spans="1:9" ht="336">
      <c r="A26" s="135" t="s">
        <v>10</v>
      </c>
      <c r="B26" s="136"/>
      <c r="C26" s="136"/>
      <c r="D26" s="136"/>
      <c r="E26" s="136"/>
      <c r="F26" s="137"/>
      <c r="G26" s="18" t="s">
        <v>8</v>
      </c>
      <c r="H26" s="19">
        <v>449688</v>
      </c>
      <c r="I26" s="20" t="s">
        <v>18</v>
      </c>
    </row>
    <row r="27" spans="1:9" ht="336">
      <c r="A27" s="138" t="s">
        <v>11</v>
      </c>
      <c r="B27" s="138"/>
      <c r="C27" s="138"/>
      <c r="D27" s="138"/>
      <c r="E27" s="138"/>
      <c r="F27" s="138"/>
      <c r="G27" s="15" t="s">
        <v>8</v>
      </c>
      <c r="H27" s="19">
        <v>390691</v>
      </c>
      <c r="I27" s="21" t="s">
        <v>18</v>
      </c>
    </row>
    <row r="28" spans="1:9" ht="336">
      <c r="A28" s="138" t="s">
        <v>19</v>
      </c>
      <c r="B28" s="138"/>
      <c r="C28" s="138"/>
      <c r="D28" s="138"/>
      <c r="E28" s="138"/>
      <c r="F28" s="138"/>
      <c r="G28" s="15" t="s">
        <v>8</v>
      </c>
      <c r="H28" s="19">
        <v>653584</v>
      </c>
      <c r="I28" s="21" t="s">
        <v>18</v>
      </c>
    </row>
    <row r="29" spans="1:9" ht="336">
      <c r="A29" s="138" t="s">
        <v>20</v>
      </c>
      <c r="B29" s="138"/>
      <c r="C29" s="138"/>
      <c r="D29" s="138"/>
      <c r="E29" s="138"/>
      <c r="F29" s="138"/>
      <c r="G29" s="15" t="s">
        <v>8</v>
      </c>
      <c r="H29" s="19">
        <v>1361019</v>
      </c>
      <c r="I29" s="21" t="s">
        <v>18</v>
      </c>
    </row>
    <row r="30" spans="1:9" ht="409.5">
      <c r="A30" s="129" t="s">
        <v>21</v>
      </c>
      <c r="B30" s="130"/>
      <c r="C30" s="130"/>
      <c r="D30" s="130"/>
      <c r="E30" s="130"/>
      <c r="F30" s="131"/>
      <c r="G30" s="48"/>
      <c r="H30" s="12" t="s">
        <v>41</v>
      </c>
      <c r="I30" s="14" t="s">
        <v>22</v>
      </c>
    </row>
    <row r="31" spans="1:9" ht="409.5">
      <c r="A31" s="129" t="s">
        <v>23</v>
      </c>
      <c r="B31" s="130"/>
      <c r="C31" s="130"/>
      <c r="D31" s="130"/>
      <c r="E31" s="130"/>
      <c r="F31" s="131"/>
      <c r="G31" s="48"/>
      <c r="H31" s="12" t="s">
        <v>41</v>
      </c>
      <c r="I31" s="14" t="s">
        <v>24</v>
      </c>
    </row>
    <row r="32" spans="1:9" ht="409.5">
      <c r="A32" s="129" t="s">
        <v>25</v>
      </c>
      <c r="B32" s="130"/>
      <c r="C32" s="130"/>
      <c r="D32" s="130"/>
      <c r="E32" s="130"/>
      <c r="F32" s="131"/>
      <c r="G32" s="48"/>
      <c r="H32" s="12" t="s">
        <v>41</v>
      </c>
      <c r="I32" s="14" t="s">
        <v>44</v>
      </c>
    </row>
    <row r="33" spans="1:9" ht="378">
      <c r="A33" s="129" t="s">
        <v>26</v>
      </c>
      <c r="B33" s="130"/>
      <c r="C33" s="130"/>
      <c r="D33" s="130"/>
      <c r="E33" s="130"/>
      <c r="F33" s="131"/>
      <c r="G33" s="48"/>
      <c r="H33" s="12" t="s">
        <v>41</v>
      </c>
      <c r="I33" s="22" t="s">
        <v>27</v>
      </c>
    </row>
    <row r="34" spans="1:9" ht="409.5">
      <c r="A34" s="129" t="s">
        <v>45</v>
      </c>
      <c r="B34" s="130"/>
      <c r="C34" s="130"/>
      <c r="D34" s="130"/>
      <c r="E34" s="130"/>
      <c r="F34" s="131"/>
      <c r="G34" s="48"/>
      <c r="H34" s="12" t="s">
        <v>41</v>
      </c>
      <c r="I34" s="14" t="s">
        <v>28</v>
      </c>
    </row>
    <row r="35" spans="1:9" ht="21">
      <c r="A35" s="129" t="s">
        <v>46</v>
      </c>
      <c r="B35" s="130"/>
      <c r="C35" s="130"/>
      <c r="D35" s="130"/>
      <c r="E35" s="130"/>
      <c r="F35" s="130"/>
      <c r="G35" s="130"/>
      <c r="H35" s="130"/>
      <c r="I35" s="131"/>
    </row>
    <row r="36" spans="1:9" ht="21">
      <c r="A36" s="142" t="s">
        <v>29</v>
      </c>
      <c r="B36" s="143"/>
      <c r="C36" s="143"/>
      <c r="D36" s="143"/>
      <c r="E36" s="143"/>
      <c r="F36" s="144"/>
      <c r="G36" s="48" t="s">
        <v>8</v>
      </c>
      <c r="H36" s="23">
        <f>2297948.98/1.18</f>
        <v>1947414.3898305085</v>
      </c>
      <c r="I36" s="24"/>
    </row>
    <row r="37" spans="1:9" ht="21">
      <c r="A37" s="142" t="s">
        <v>47</v>
      </c>
      <c r="B37" s="143"/>
      <c r="C37" s="143"/>
      <c r="D37" s="143"/>
      <c r="E37" s="143"/>
      <c r="F37" s="144"/>
      <c r="G37" s="48" t="s">
        <v>8</v>
      </c>
      <c r="H37" s="36">
        <v>6829792</v>
      </c>
      <c r="I37" s="24"/>
    </row>
    <row r="38" spans="1:9" ht="21">
      <c r="A38" s="142" t="s">
        <v>48</v>
      </c>
      <c r="B38" s="143"/>
      <c r="C38" s="143"/>
      <c r="D38" s="143"/>
      <c r="E38" s="143"/>
      <c r="F38" s="144"/>
      <c r="G38" s="48" t="s">
        <v>8</v>
      </c>
      <c r="H38" s="36">
        <f>7679456.8/1.18</f>
        <v>6508014.237288136</v>
      </c>
      <c r="I38" s="10"/>
    </row>
    <row r="39" spans="1:9" ht="409.5">
      <c r="A39" s="129" t="s">
        <v>49</v>
      </c>
      <c r="B39" s="130"/>
      <c r="C39" s="130"/>
      <c r="D39" s="130"/>
      <c r="E39" s="130"/>
      <c r="F39" s="131"/>
      <c r="G39" s="48" t="s">
        <v>8</v>
      </c>
      <c r="H39" s="12" t="s">
        <v>41</v>
      </c>
      <c r="I39" s="22" t="s">
        <v>50</v>
      </c>
    </row>
    <row r="40" spans="1:9" ht="399">
      <c r="A40" s="129" t="s">
        <v>51</v>
      </c>
      <c r="B40" s="130"/>
      <c r="C40" s="130"/>
      <c r="D40" s="130"/>
      <c r="E40" s="130"/>
      <c r="F40" s="131"/>
      <c r="G40" s="48"/>
      <c r="H40" s="12" t="s">
        <v>41</v>
      </c>
      <c r="I40" s="14" t="s">
        <v>52</v>
      </c>
    </row>
    <row r="41" spans="1:9" ht="21">
      <c r="A41" s="44"/>
      <c r="B41" s="45"/>
      <c r="C41" s="45"/>
      <c r="D41" s="45"/>
      <c r="E41" s="45"/>
      <c r="F41" s="46"/>
      <c r="G41" s="48"/>
      <c r="H41" s="23"/>
      <c r="I41" s="10"/>
    </row>
    <row r="42" spans="1:9" ht="21">
      <c r="A42" s="44"/>
      <c r="B42" s="45"/>
      <c r="C42" s="45"/>
      <c r="D42" s="45"/>
      <c r="E42" s="45"/>
      <c r="F42" s="46"/>
      <c r="G42" s="48"/>
      <c r="H42" s="23"/>
      <c r="I42" s="10"/>
    </row>
    <row r="43" spans="1:9" ht="21">
      <c r="A43" s="44"/>
      <c r="B43" s="45"/>
      <c r="C43" s="45"/>
      <c r="D43" s="45"/>
      <c r="E43" s="45"/>
      <c r="F43" s="46"/>
      <c r="G43" s="48"/>
      <c r="H43" s="23"/>
      <c r="I43" s="10"/>
    </row>
    <row r="44" spans="1:9" ht="21">
      <c r="A44" s="44"/>
      <c r="B44" s="45"/>
      <c r="C44" s="45"/>
      <c r="D44" s="45"/>
      <c r="E44" s="45"/>
      <c r="F44" s="46"/>
      <c r="G44" s="48"/>
      <c r="H44" s="23"/>
      <c r="I44" s="10"/>
    </row>
    <row r="45" spans="1:9" ht="21">
      <c r="A45" s="129"/>
      <c r="B45" s="130"/>
      <c r="C45" s="130"/>
      <c r="D45" s="130"/>
      <c r="E45" s="130"/>
      <c r="F45" s="131"/>
      <c r="G45" s="48"/>
      <c r="H45" s="23"/>
      <c r="I45" s="10"/>
    </row>
    <row r="46" spans="1:9" ht="21">
      <c r="A46" s="145" t="s">
        <v>29</v>
      </c>
      <c r="B46" s="146"/>
      <c r="C46" s="146"/>
      <c r="D46" s="146"/>
      <c r="E46" s="146"/>
      <c r="F46" s="147"/>
      <c r="G46" s="25" t="s">
        <v>8</v>
      </c>
      <c r="H46" s="26">
        <f>2297948.98/1.18</f>
        <v>1947414.3898305085</v>
      </c>
      <c r="I46" s="10"/>
    </row>
    <row r="47" spans="1:9" ht="21">
      <c r="A47" s="139" t="s">
        <v>53</v>
      </c>
      <c r="B47" s="140"/>
      <c r="C47" s="140"/>
      <c r="D47" s="140"/>
      <c r="E47" s="140"/>
      <c r="F47" s="141"/>
      <c r="G47" s="25"/>
      <c r="H47" s="27">
        <v>6868849</v>
      </c>
      <c r="I47" s="10"/>
    </row>
    <row r="48" spans="1:9" ht="21">
      <c r="A48" s="139" t="s">
        <v>54</v>
      </c>
      <c r="B48" s="140"/>
      <c r="C48" s="140"/>
      <c r="D48" s="140"/>
      <c r="E48" s="140"/>
      <c r="F48" s="141"/>
      <c r="G48" s="25" t="s">
        <v>8</v>
      </c>
      <c r="H48" s="28">
        <f>6868848.72/1.18</f>
        <v>5821058.237288136</v>
      </c>
      <c r="I48" s="10"/>
    </row>
    <row r="49" spans="1:9" ht="42">
      <c r="A49" s="41" t="s">
        <v>55</v>
      </c>
      <c r="B49" s="42"/>
      <c r="C49" s="42"/>
      <c r="D49" s="42"/>
      <c r="E49" s="42"/>
      <c r="F49" s="43"/>
      <c r="G49" s="25" t="s">
        <v>8</v>
      </c>
      <c r="H49" s="26">
        <f>H50+H51+H52+H53</f>
        <v>2854982</v>
      </c>
      <c r="I49" s="10"/>
    </row>
    <row r="50" spans="1:9" ht="42">
      <c r="A50" s="38" t="s">
        <v>10</v>
      </c>
      <c r="B50" s="39"/>
      <c r="C50" s="39"/>
      <c r="D50" s="39"/>
      <c r="E50" s="39"/>
      <c r="F50" s="40"/>
      <c r="G50" s="29" t="s">
        <v>56</v>
      </c>
      <c r="H50" s="30">
        <v>449688</v>
      </c>
      <c r="I50" s="10"/>
    </row>
    <row r="51" spans="1:9" ht="21">
      <c r="A51" s="139" t="s">
        <v>11</v>
      </c>
      <c r="B51" s="140"/>
      <c r="C51" s="140"/>
      <c r="D51" s="140"/>
      <c r="E51" s="140"/>
      <c r="F51" s="141"/>
      <c r="G51" s="25" t="s">
        <v>8</v>
      </c>
      <c r="H51" s="30">
        <v>390691</v>
      </c>
      <c r="I51" s="10"/>
    </row>
    <row r="52" spans="1:9" ht="21">
      <c r="A52" s="139" t="s">
        <v>19</v>
      </c>
      <c r="B52" s="140"/>
      <c r="C52" s="140"/>
      <c r="D52" s="140"/>
      <c r="E52" s="140"/>
      <c r="F52" s="141"/>
      <c r="G52" s="25" t="s">
        <v>8</v>
      </c>
      <c r="H52" s="30">
        <v>653584</v>
      </c>
      <c r="I52" s="10"/>
    </row>
    <row r="53" spans="1:9" ht="21">
      <c r="A53" s="139" t="s">
        <v>20</v>
      </c>
      <c r="B53" s="140"/>
      <c r="C53" s="140"/>
      <c r="D53" s="140"/>
      <c r="E53" s="140"/>
      <c r="F53" s="141"/>
      <c r="G53" s="25" t="s">
        <v>8</v>
      </c>
      <c r="H53" s="30">
        <v>1361019</v>
      </c>
      <c r="I53" s="10"/>
    </row>
    <row r="54" spans="1:9" ht="21">
      <c r="A54" s="126"/>
      <c r="B54" s="127"/>
      <c r="C54" s="127"/>
      <c r="D54" s="127"/>
      <c r="E54" s="127"/>
      <c r="F54" s="128"/>
      <c r="G54" s="48"/>
      <c r="H54" s="11"/>
      <c r="I54" s="10"/>
    </row>
    <row r="55" spans="1:9" ht="21">
      <c r="A55" s="145" t="s">
        <v>57</v>
      </c>
      <c r="B55" s="146"/>
      <c r="C55" s="146"/>
      <c r="D55" s="146"/>
      <c r="E55" s="146"/>
      <c r="F55" s="147"/>
      <c r="G55" s="25" t="s">
        <v>8</v>
      </c>
      <c r="H55" s="26">
        <f>H56+H57+H58+H59+H60+H61+H62</f>
        <v>614825.87</v>
      </c>
      <c r="I55" s="31"/>
    </row>
    <row r="56" spans="1:9" ht="21">
      <c r="A56" s="139" t="s">
        <v>7</v>
      </c>
      <c r="B56" s="140"/>
      <c r="C56" s="140"/>
      <c r="D56" s="140"/>
      <c r="E56" s="140"/>
      <c r="F56" s="141"/>
      <c r="G56" s="25" t="s">
        <v>8</v>
      </c>
      <c r="H56" s="30">
        <f>274515.28+85552.59</f>
        <v>360067.87</v>
      </c>
      <c r="I56" s="31"/>
    </row>
    <row r="57" spans="1:9" ht="21">
      <c r="A57" s="139" t="s">
        <v>9</v>
      </c>
      <c r="B57" s="140"/>
      <c r="C57" s="140"/>
      <c r="D57" s="140"/>
      <c r="E57" s="140"/>
      <c r="F57" s="141"/>
      <c r="G57" s="25" t="s">
        <v>8</v>
      </c>
      <c r="H57" s="30">
        <v>4709</v>
      </c>
      <c r="I57" s="31"/>
    </row>
    <row r="58" spans="1:9" ht="21">
      <c r="A58" s="139" t="s">
        <v>10</v>
      </c>
      <c r="B58" s="140"/>
      <c r="C58" s="140"/>
      <c r="D58" s="140"/>
      <c r="E58" s="140"/>
      <c r="F58" s="141"/>
      <c r="G58" s="25" t="s">
        <v>8</v>
      </c>
      <c r="H58" s="30">
        <v>702</v>
      </c>
      <c r="I58" s="31"/>
    </row>
    <row r="59" spans="1:9" ht="21">
      <c r="A59" s="139" t="s">
        <v>12</v>
      </c>
      <c r="B59" s="140"/>
      <c r="C59" s="140"/>
      <c r="D59" s="140"/>
      <c r="E59" s="140"/>
      <c r="F59" s="141"/>
      <c r="G59" s="25" t="s">
        <v>8</v>
      </c>
      <c r="H59" s="30">
        <v>3903</v>
      </c>
      <c r="I59" s="31"/>
    </row>
    <row r="60" spans="1:9" ht="21">
      <c r="A60" s="139" t="s">
        <v>13</v>
      </c>
      <c r="B60" s="140"/>
      <c r="C60" s="140"/>
      <c r="D60" s="140"/>
      <c r="E60" s="140"/>
      <c r="F60" s="141"/>
      <c r="G60" s="25" t="s">
        <v>8</v>
      </c>
      <c r="H60" s="30">
        <v>6855</v>
      </c>
      <c r="I60" s="31"/>
    </row>
    <row r="61" spans="1:9" ht="21">
      <c r="A61" s="139" t="s">
        <v>14</v>
      </c>
      <c r="B61" s="140"/>
      <c r="C61" s="140"/>
      <c r="D61" s="140"/>
      <c r="E61" s="140"/>
      <c r="F61" s="141"/>
      <c r="G61" s="25" t="s">
        <v>8</v>
      </c>
      <c r="H61" s="30">
        <v>238543</v>
      </c>
      <c r="I61" s="31"/>
    </row>
    <row r="62" spans="1:9" ht="21">
      <c r="A62" s="139" t="s">
        <v>58</v>
      </c>
      <c r="B62" s="140"/>
      <c r="C62" s="140"/>
      <c r="D62" s="140"/>
      <c r="E62" s="140"/>
      <c r="F62" s="141"/>
      <c r="G62" s="25" t="s">
        <v>8</v>
      </c>
      <c r="H62" s="30">
        <v>46</v>
      </c>
      <c r="I62" s="31"/>
    </row>
    <row r="63" spans="1:9" ht="21">
      <c r="A63" s="126"/>
      <c r="B63" s="127"/>
      <c r="C63" s="127"/>
      <c r="D63" s="127"/>
      <c r="E63" s="127"/>
      <c r="F63" s="128"/>
      <c r="G63" s="48"/>
      <c r="H63" s="11"/>
      <c r="I63" s="10"/>
    </row>
    <row r="64" spans="1:9" ht="21">
      <c r="A64" s="123" t="s">
        <v>59</v>
      </c>
      <c r="B64" s="124"/>
      <c r="C64" s="124"/>
      <c r="D64" s="124"/>
      <c r="E64" s="124"/>
      <c r="F64" s="125"/>
      <c r="G64" s="48" t="s">
        <v>8</v>
      </c>
      <c r="H64" s="11">
        <f>H65+H66+H67+H68+H69+H70+H71</f>
        <v>3365343.52</v>
      </c>
      <c r="I64" s="10"/>
    </row>
    <row r="65" spans="1:9" ht="21">
      <c r="A65" s="120" t="s">
        <v>60</v>
      </c>
      <c r="B65" s="120"/>
      <c r="C65" s="120"/>
      <c r="D65" s="120"/>
      <c r="E65" s="120"/>
      <c r="F65" s="120"/>
      <c r="G65" s="48" t="s">
        <v>8</v>
      </c>
      <c r="H65" s="9">
        <v>51650</v>
      </c>
      <c r="I65" s="10"/>
    </row>
    <row r="66" spans="1:9" ht="21">
      <c r="A66" s="126" t="s">
        <v>7</v>
      </c>
      <c r="B66" s="127"/>
      <c r="C66" s="127"/>
      <c r="D66" s="127"/>
      <c r="E66" s="127"/>
      <c r="F66" s="128"/>
      <c r="G66" s="48" t="s">
        <v>8</v>
      </c>
      <c r="H66" s="9">
        <f>445946.05+139291.47</f>
        <v>585237.52</v>
      </c>
      <c r="I66" s="10"/>
    </row>
    <row r="67" spans="1:9" ht="21">
      <c r="A67" s="120" t="s">
        <v>61</v>
      </c>
      <c r="B67" s="120"/>
      <c r="C67" s="120"/>
      <c r="D67" s="120"/>
      <c r="E67" s="120"/>
      <c r="F67" s="120"/>
      <c r="G67" s="48" t="s">
        <v>8</v>
      </c>
      <c r="H67" s="9">
        <v>3080</v>
      </c>
      <c r="I67" s="24"/>
    </row>
    <row r="68" spans="1:9" ht="21">
      <c r="A68" s="120" t="s">
        <v>62</v>
      </c>
      <c r="B68" s="120"/>
      <c r="C68" s="120"/>
      <c r="D68" s="120"/>
      <c r="E68" s="120"/>
      <c r="F68" s="120"/>
      <c r="G68" s="48" t="s">
        <v>8</v>
      </c>
      <c r="H68" s="9">
        <v>5510</v>
      </c>
      <c r="I68" s="24"/>
    </row>
    <row r="69" spans="1:9" ht="21">
      <c r="A69" s="120" t="s">
        <v>63</v>
      </c>
      <c r="B69" s="120"/>
      <c r="C69" s="120"/>
      <c r="D69" s="120"/>
      <c r="E69" s="120"/>
      <c r="F69" s="120"/>
      <c r="G69" s="48" t="s">
        <v>8</v>
      </c>
      <c r="H69" s="9">
        <v>43526</v>
      </c>
      <c r="I69" s="24"/>
    </row>
    <row r="70" spans="1:9" ht="21">
      <c r="A70" s="151" t="s">
        <v>64</v>
      </c>
      <c r="B70" s="151"/>
      <c r="C70" s="151"/>
      <c r="D70" s="151"/>
      <c r="E70" s="151"/>
      <c r="F70" s="151"/>
      <c r="G70" s="48" t="s">
        <v>8</v>
      </c>
      <c r="H70" s="9">
        <v>2673973</v>
      </c>
      <c r="I70" s="32"/>
    </row>
    <row r="71" spans="1:9" ht="21">
      <c r="A71" s="120" t="s">
        <v>58</v>
      </c>
      <c r="B71" s="120"/>
      <c r="C71" s="120"/>
      <c r="D71" s="120"/>
      <c r="E71" s="120"/>
      <c r="F71" s="120"/>
      <c r="G71" s="48" t="s">
        <v>8</v>
      </c>
      <c r="H71" s="9">
        <v>2367</v>
      </c>
      <c r="I71" s="5"/>
    </row>
    <row r="72" spans="1:9" ht="21">
      <c r="A72" s="152" t="s">
        <v>31</v>
      </c>
      <c r="B72" s="152"/>
      <c r="C72" s="152"/>
      <c r="D72" s="152"/>
      <c r="E72" s="152"/>
      <c r="F72" s="152"/>
      <c r="G72" s="48" t="s">
        <v>8</v>
      </c>
      <c r="H72" s="11">
        <f>H49+H55+H64</f>
        <v>6835151.390000001</v>
      </c>
      <c r="I72" s="5"/>
    </row>
    <row r="73" spans="1:9" ht="21">
      <c r="A73" s="153" t="s">
        <v>65</v>
      </c>
      <c r="B73" s="154"/>
      <c r="C73" s="154"/>
      <c r="D73" s="154"/>
      <c r="E73" s="154"/>
      <c r="F73" s="155"/>
      <c r="G73" s="37" t="s">
        <v>8</v>
      </c>
      <c r="H73" s="36">
        <f>H74+H75</f>
        <v>3365342.84</v>
      </c>
      <c r="I73" s="33"/>
    </row>
    <row r="74" spans="1:9" ht="21">
      <c r="A74" s="148" t="s">
        <v>30</v>
      </c>
      <c r="B74" s="149"/>
      <c r="C74" s="149"/>
      <c r="D74" s="149"/>
      <c r="E74" s="149"/>
      <c r="F74" s="150"/>
      <c r="G74" s="37" t="s">
        <v>8</v>
      </c>
      <c r="H74" s="34">
        <f>51649.52+585237.52+3080+2366.86+5510.02+43525.92</f>
        <v>691369.8400000001</v>
      </c>
      <c r="I74" s="33"/>
    </row>
    <row r="75" spans="1:9" ht="21">
      <c r="A75" s="156" t="s">
        <v>66</v>
      </c>
      <c r="B75" s="157"/>
      <c r="C75" s="157"/>
      <c r="D75" s="157"/>
      <c r="E75" s="157"/>
      <c r="F75" s="158"/>
      <c r="G75" s="37" t="s">
        <v>8</v>
      </c>
      <c r="H75" s="34">
        <v>2673973</v>
      </c>
      <c r="I75" s="35"/>
    </row>
    <row r="76" spans="1:9" ht="15">
      <c r="A76" s="159" t="s">
        <v>67</v>
      </c>
      <c r="B76" s="159"/>
      <c r="C76" s="159"/>
      <c r="D76" s="159"/>
      <c r="E76" s="159"/>
      <c r="F76" s="159"/>
      <c r="G76" s="160" t="s">
        <v>8</v>
      </c>
      <c r="H76" s="106">
        <f>H73+H25+H15+0.01</f>
        <v>6835151.9799999995</v>
      </c>
      <c r="I76" s="161" t="s">
        <v>68</v>
      </c>
    </row>
    <row r="77" spans="1:9" ht="15">
      <c r="A77" s="159"/>
      <c r="B77" s="159"/>
      <c r="C77" s="159"/>
      <c r="D77" s="159"/>
      <c r="E77" s="159"/>
      <c r="F77" s="159"/>
      <c r="G77" s="160"/>
      <c r="H77" s="106"/>
      <c r="I77" s="161"/>
    </row>
  </sheetData>
  <sheetProtection/>
  <mergeCells count="71">
    <mergeCell ref="A75:F75"/>
    <mergeCell ref="A76:F77"/>
    <mergeCell ref="G76:G77"/>
    <mergeCell ref="H76:H77"/>
    <mergeCell ref="I76:I77"/>
    <mergeCell ref="A74:F74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62:F62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48:F48"/>
    <mergeCell ref="A33:F33"/>
    <mergeCell ref="A34:F34"/>
    <mergeCell ref="A35:I35"/>
    <mergeCell ref="A36:F36"/>
    <mergeCell ref="A37:F37"/>
    <mergeCell ref="A38:F38"/>
    <mergeCell ref="A39:F39"/>
    <mergeCell ref="A40:F40"/>
    <mergeCell ref="A45:F45"/>
    <mergeCell ref="A46:F46"/>
    <mergeCell ref="A47:F47"/>
    <mergeCell ref="A32:F32"/>
    <mergeCell ref="A21:F21"/>
    <mergeCell ref="A22:F22"/>
    <mergeCell ref="A23:F23"/>
    <mergeCell ref="A24:I24"/>
    <mergeCell ref="A25:F25"/>
    <mergeCell ref="A26:F26"/>
    <mergeCell ref="A27:F27"/>
    <mergeCell ref="A28:F28"/>
    <mergeCell ref="A29:F29"/>
    <mergeCell ref="A30:F30"/>
    <mergeCell ref="A31:F31"/>
    <mergeCell ref="A20:F20"/>
    <mergeCell ref="A8:I8"/>
    <mergeCell ref="A9:I9"/>
    <mergeCell ref="A10:I10"/>
    <mergeCell ref="A11:H11"/>
    <mergeCell ref="A13:F13"/>
    <mergeCell ref="A14:I14"/>
    <mergeCell ref="A15:F15"/>
    <mergeCell ref="A16:F16"/>
    <mergeCell ref="A17:F17"/>
    <mergeCell ref="A18:F18"/>
    <mergeCell ref="A19:F19"/>
    <mergeCell ref="A7:I7"/>
    <mergeCell ref="A1:I2"/>
    <mergeCell ref="A3:I3"/>
    <mergeCell ref="A4:I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2017-03-31T07:05:40Z</dcterms:modified>
  <cp:category/>
  <cp:version/>
  <cp:contentType/>
  <cp:contentStatus/>
</cp:coreProperties>
</file>