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Лист1" sheetId="12" r:id="rId1"/>
  </sheets>
  <externalReferences>
    <externalReference r:id="rId4"/>
  </externalReferences>
  <definedNames/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дератизация
</t>
        </r>
      </text>
    </comment>
  </commentList>
</comments>
</file>

<file path=xl/sharedStrings.xml><?xml version="1.0" encoding="utf-8"?>
<sst xmlns="http://schemas.openxmlformats.org/spreadsheetml/2006/main" count="42" uniqueCount="42">
  <si>
    <t>Закрытое акционерное общество "Вологодский подшипниковый завод"</t>
  </si>
  <si>
    <t>Наименование показателя</t>
  </si>
  <si>
    <t>Адрес многоквартирного дома</t>
  </si>
  <si>
    <t>ИТОГО:</t>
  </si>
  <si>
    <t>Гагарина, 37А</t>
  </si>
  <si>
    <t>Ильюшина, 11</t>
  </si>
  <si>
    <t>Ильюшина, 13</t>
  </si>
  <si>
    <t>Панкратова, 71</t>
  </si>
  <si>
    <t>Панкратова, 73</t>
  </si>
  <si>
    <t>Панкратова, 75</t>
  </si>
  <si>
    <t>Панкратова, 75А корп.1</t>
  </si>
  <si>
    <t>Панкратова, 75А корп.2</t>
  </si>
  <si>
    <t xml:space="preserve">в том числе: </t>
  </si>
  <si>
    <t>1.1. Выручка от реализации коммунальных услуг, услуг по управлению,  содержанию и текущему ремонту общего имущества МКД всего, руб. (без НДС) (62.18/90.19)</t>
  </si>
  <si>
    <t>Сведения о доходах, полученных за оказание услуг по управлению многоквартирным домом (по данным раздельного учета доходов и расходов)</t>
  </si>
  <si>
    <t>Сведения о расходах, понесенных в связи с оказанием услуг по управлению многоквартирным домом (по данным раздельного учета доходов и расходов)</t>
  </si>
  <si>
    <t xml:space="preserve">            Сведения о доходах и расходах управляющей организации ЗАО "ВПЗ" за 2015 год по МКД Гагарина 37А</t>
  </si>
  <si>
    <t>2. ЗАТРАТЫ Дт 29.4</t>
  </si>
  <si>
    <t>2.1.Коммунальные услуги</t>
  </si>
  <si>
    <t>2.2. Расходы управляющей организации по управлению МКД</t>
  </si>
  <si>
    <t>2.3. Расходы по содержанию и ремонту общего имущества МКД</t>
  </si>
  <si>
    <t xml:space="preserve">1.Начислено коммунальных услуг всего, руб. (без НДС) </t>
  </si>
  <si>
    <t>Водоснабжение</t>
  </si>
  <si>
    <t>Водоотведение</t>
  </si>
  <si>
    <t>Электроснабжение</t>
  </si>
  <si>
    <t>Отопление</t>
  </si>
  <si>
    <t>Заработная плата</t>
  </si>
  <si>
    <t>Отчисления на социальное страхование</t>
  </si>
  <si>
    <t>Материалы</t>
  </si>
  <si>
    <t xml:space="preserve"> Дератизация и дезинсекция</t>
  </si>
  <si>
    <t>Вывоз и утилизация бытовых отходов</t>
  </si>
  <si>
    <t>Обслуживание и ремонт общедомовых приборов учета коммунальных ресурсов</t>
  </si>
  <si>
    <t>Текущий ремонт общего имущества (согласно сметы, утвержденной общим собранием собственников помещений МКД)</t>
  </si>
  <si>
    <t>Отчетный период: с 01.01.2015 по 31.12.2015 г.</t>
  </si>
  <si>
    <r>
      <t xml:space="preserve">     </t>
    </r>
    <r>
      <rPr>
        <sz val="11"/>
        <rFont val="Arial Cyr"/>
        <family val="2"/>
      </rPr>
      <t xml:space="preserve"> В отчетный период управляющая организация исполняла договор управления МКД в соответствии с:</t>
    </r>
  </si>
  <si>
    <t>2) решением общего собрания собственников № 8 от 15.07.2015 (тариф на период с 01.08.15-31.07.2016г.)</t>
  </si>
  <si>
    <t>За отчетный период:</t>
  </si>
  <si>
    <t xml:space="preserve">Примечание: </t>
  </si>
  <si>
    <t xml:space="preserve"> - Работы по текущему ремонту, утвержденному сметой на период с 01.08.2014 по 31.07.2015г. выполнены в полном объеме.</t>
  </si>
  <si>
    <t xml:space="preserve"> - Работы по текущему ремонту, утвержденному сметой на период с 01.08.2015 по 31.07.2016г. выполняются в соответствии с</t>
  </si>
  <si>
    <t>решением общего собрания собственников.</t>
  </si>
  <si>
    <t>1) решением общего собрания собственников № 6 от 26.06.2014 (тариф на период с 01.08.14-31.07.2015г.)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</si>
</sst>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rgb="FFFF0000"/>
      <name val="Arial Cyr"/>
      <family val="2"/>
    </font>
    <font>
      <sz val="10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theme="1" tint="0.04998999834060669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/>
    <xf numFmtId="0" fontId="0" fillId="0" borderId="0" xfId="0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0" fontId="7" fillId="0" borderId="6" xfId="0" applyFont="1" applyFill="1" applyBorder="1" applyAlignment="1">
      <alignment horizontal="left" wrapText="1"/>
    </xf>
    <xf numFmtId="4" fontId="2" fillId="0" borderId="7" xfId="0" applyNumberFormat="1" applyFont="1" applyFill="1" applyBorder="1"/>
    <xf numFmtId="4" fontId="2" fillId="0" borderId="8" xfId="0" applyNumberFormat="1" applyFont="1" applyFill="1" applyBorder="1"/>
    <xf numFmtId="0" fontId="8" fillId="3" borderId="6" xfId="0" applyFont="1" applyFill="1" applyBorder="1" applyAlignment="1">
      <alignment horizontal="left" wrapText="1"/>
    </xf>
    <xf numFmtId="4" fontId="9" fillId="3" borderId="7" xfId="0" applyNumberFormat="1" applyFont="1" applyFill="1" applyBorder="1"/>
    <xf numFmtId="4" fontId="8" fillId="3" borderId="8" xfId="0" applyNumberFormat="1" applyFont="1" applyFill="1" applyBorder="1"/>
    <xf numFmtId="4" fontId="10" fillId="0" borderId="9" xfId="0" applyNumberFormat="1" applyFont="1" applyFill="1" applyBorder="1"/>
    <xf numFmtId="4" fontId="10" fillId="0" borderId="5" xfId="0" applyNumberFormat="1" applyFont="1" applyFill="1" applyBorder="1"/>
    <xf numFmtId="0" fontId="8" fillId="4" borderId="10" xfId="0" applyFont="1" applyFill="1" applyBorder="1" applyAlignment="1">
      <alignment wrapText="1" shrinkToFit="1"/>
    </xf>
    <xf numFmtId="4" fontId="10" fillId="4" borderId="4" xfId="0" applyNumberFormat="1" applyFont="1" applyFill="1" applyBorder="1" quotePrefix="1"/>
    <xf numFmtId="4" fontId="10" fillId="4" borderId="11" xfId="0" applyNumberFormat="1" applyFont="1" applyFill="1" applyBorder="1"/>
    <xf numFmtId="0" fontId="8" fillId="5" borderId="6" xfId="0" applyFont="1" applyFill="1" applyBorder="1" applyAlignment="1">
      <alignment wrapText="1" shrinkToFit="1"/>
    </xf>
    <xf numFmtId="4" fontId="2" fillId="5" borderId="7" xfId="0" applyNumberFormat="1" applyFont="1" applyFill="1" applyBorder="1" quotePrefix="1"/>
    <xf numFmtId="4" fontId="6" fillId="5" borderId="8" xfId="0" applyNumberFormat="1" applyFont="1" applyFill="1" applyBorder="1"/>
    <xf numFmtId="0" fontId="5" fillId="0" borderId="6" xfId="0" applyFont="1" applyFill="1" applyBorder="1"/>
    <xf numFmtId="4" fontId="6" fillId="0" borderId="7" xfId="0" applyNumberFormat="1" applyFont="1" applyFill="1" applyBorder="1"/>
    <xf numFmtId="4" fontId="6" fillId="6" borderId="8" xfId="0" applyNumberFormat="1" applyFont="1" applyFill="1" applyBorder="1"/>
    <xf numFmtId="2" fontId="5" fillId="5" borderId="6" xfId="0" applyNumberFormat="1" applyFont="1" applyFill="1" applyBorder="1" applyAlignment="1">
      <alignment wrapText="1"/>
    </xf>
    <xf numFmtId="4" fontId="6" fillId="5" borderId="7" xfId="0" applyNumberFormat="1" applyFont="1" applyFill="1" applyBorder="1"/>
    <xf numFmtId="4" fontId="6" fillId="0" borderId="8" xfId="0" applyNumberFormat="1" applyFont="1" applyFill="1" applyBorder="1"/>
    <xf numFmtId="0" fontId="5" fillId="0" borderId="6" xfId="0" applyFont="1" applyFill="1" applyBorder="1" applyAlignment="1">
      <alignment wrapText="1"/>
    </xf>
    <xf numFmtId="2" fontId="4" fillId="0" borderId="0" xfId="0" applyNumberFormat="1" applyFont="1" applyFill="1"/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/>
    </xf>
    <xf numFmtId="4" fontId="2" fillId="5" borderId="7" xfId="0" applyNumberFormat="1" applyFont="1" applyFill="1" applyBorder="1" applyAlignment="1" quotePrefix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6" fillId="5" borderId="7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4" fontId="2" fillId="2" borderId="9" xfId="0" applyNumberFormat="1" applyFont="1" applyFill="1" applyBorder="1"/>
    <xf numFmtId="4" fontId="13" fillId="3" borderId="7" xfId="0" applyNumberFormat="1" applyFont="1" applyFill="1" applyBorder="1" applyAlignment="1">
      <alignment horizontal="center"/>
    </xf>
    <xf numFmtId="4" fontId="2" fillId="4" borderId="4" xfId="0" applyNumberFormat="1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8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79;&#1072;&#1090;&#1088;&#1072;&#1090;&#1099;\2015\&#1092;&#1072;&#1082;&#1090;&#1080;&#1095;&#1077;&#1089;&#1082;&#1080;&#1077;%20&#1079;&#1072;&#1090;&#1088;&#1072;&#1090;&#1099;%20&#1087;&#1086;%20&#1091;&#1087;&#1088;&#1072;&#1074;&#1083;&#1103;&#1102;&#1097;&#1077;&#1081;%20&#1086;&#1088;&#1075;&#1072;&#1085;&#1080;&#1079;&#1072;&#1094;&#1080;&#1080;%2029.4%201%20&#1082;&#1074;&#1072;&#1088;&#1090;&#1072;&#1083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 полугодие"/>
      <sheetName val="июль"/>
      <sheetName val="август"/>
      <sheetName val="сентябрь"/>
      <sheetName val="октябрь"/>
      <sheetName val="ноябрь"/>
      <sheetName val="декабрь"/>
      <sheetName val="2015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2454021.42</v>
          </cell>
        </row>
        <row r="23">
          <cell r="B23">
            <v>225214.18</v>
          </cell>
          <cell r="C23">
            <v>165384.07</v>
          </cell>
          <cell r="D23">
            <v>240182.77000000002</v>
          </cell>
          <cell r="E23">
            <v>278212.12</v>
          </cell>
          <cell r="F23">
            <v>238015.8</v>
          </cell>
          <cell r="G23">
            <v>282747</v>
          </cell>
          <cell r="H23">
            <v>199323.18000000002</v>
          </cell>
          <cell r="I23">
            <v>233372.82</v>
          </cell>
        </row>
        <row r="24">
          <cell r="B24">
            <v>178882.93</v>
          </cell>
          <cell r="C24">
            <v>116890.84000000001</v>
          </cell>
          <cell r="D24">
            <v>171609.05</v>
          </cell>
          <cell r="E24">
            <v>152413.15</v>
          </cell>
          <cell r="F24">
            <v>121155.02999999998</v>
          </cell>
          <cell r="G24">
            <v>176815.43</v>
          </cell>
          <cell r="H24">
            <v>139053.03999999998</v>
          </cell>
          <cell r="I24">
            <v>173444.98</v>
          </cell>
        </row>
        <row r="25">
          <cell r="B25">
            <v>296415.96</v>
          </cell>
          <cell r="C25">
            <v>261275.49</v>
          </cell>
          <cell r="D25">
            <v>411837.02999999997</v>
          </cell>
          <cell r="E25">
            <v>380096.52</v>
          </cell>
          <cell r="F25">
            <v>367832.88999999996</v>
          </cell>
          <cell r="G25">
            <v>370803.05</v>
          </cell>
          <cell r="H25">
            <v>383036.98</v>
          </cell>
          <cell r="I25">
            <v>416762.02999999997</v>
          </cell>
        </row>
        <row r="27">
          <cell r="B27">
            <v>945908</v>
          </cell>
          <cell r="C27">
            <v>569395.97</v>
          </cell>
          <cell r="D27">
            <v>826189</v>
          </cell>
          <cell r="E27">
            <v>1012957.02</v>
          </cell>
          <cell r="F27">
            <v>623333.8400000001</v>
          </cell>
          <cell r="G27">
            <v>892023.1299999999</v>
          </cell>
          <cell r="H27">
            <v>570408.9299999999</v>
          </cell>
          <cell r="I27">
            <v>643312</v>
          </cell>
        </row>
        <row r="45">
          <cell r="B45">
            <v>27886.000000000004</v>
          </cell>
          <cell r="C45">
            <v>18336.83</v>
          </cell>
          <cell r="D45">
            <v>16543.7</v>
          </cell>
          <cell r="E45">
            <v>28168.43</v>
          </cell>
          <cell r="F45">
            <v>22554.600000000002</v>
          </cell>
          <cell r="G45">
            <v>26283.83</v>
          </cell>
          <cell r="H45">
            <v>9936.68</v>
          </cell>
          <cell r="I45">
            <v>19447.87</v>
          </cell>
        </row>
        <row r="46">
          <cell r="B46">
            <v>189072.06</v>
          </cell>
          <cell r="C46">
            <v>150434.49</v>
          </cell>
          <cell r="D46">
            <v>162784.66999999998</v>
          </cell>
          <cell r="E46">
            <v>281922.78</v>
          </cell>
          <cell r="F46">
            <v>287930.67</v>
          </cell>
          <cell r="G46">
            <v>237721.73</v>
          </cell>
          <cell r="H46">
            <v>91767.68000000001</v>
          </cell>
          <cell r="I46">
            <v>171494.34</v>
          </cell>
        </row>
        <row r="47">
          <cell r="B47">
            <v>58963.630000000005</v>
          </cell>
          <cell r="C47">
            <v>46985.17</v>
          </cell>
          <cell r="D47">
            <v>50855.12</v>
          </cell>
          <cell r="E47">
            <v>88113.75</v>
          </cell>
          <cell r="F47">
            <v>89498.45999999999</v>
          </cell>
          <cell r="G47">
            <v>73850.33</v>
          </cell>
          <cell r="H47">
            <v>28444.550000000003</v>
          </cell>
          <cell r="I47">
            <v>53581.270000000004</v>
          </cell>
        </row>
        <row r="50">
          <cell r="B50">
            <v>18281.74</v>
          </cell>
          <cell r="C50">
            <v>0</v>
          </cell>
          <cell r="D50">
            <v>195.5</v>
          </cell>
          <cell r="E50">
            <v>0</v>
          </cell>
          <cell r="F50">
            <v>0</v>
          </cell>
          <cell r="G50">
            <v>2070.79</v>
          </cell>
          <cell r="H50">
            <v>0</v>
          </cell>
          <cell r="I50">
            <v>0</v>
          </cell>
        </row>
        <row r="51">
          <cell r="B51">
            <v>46250.63</v>
          </cell>
          <cell r="C51">
            <v>43183.2</v>
          </cell>
          <cell r="D51">
            <v>41309.920000000006</v>
          </cell>
          <cell r="E51">
            <v>55552.87</v>
          </cell>
          <cell r="F51">
            <v>54871.27</v>
          </cell>
          <cell r="G51">
            <v>57808.719999999994</v>
          </cell>
          <cell r="H51">
            <v>38399.03</v>
          </cell>
          <cell r="I51">
            <v>41310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7">
          <cell r="B57">
            <v>1427984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8">
        <row r="11">
          <cell r="B11">
            <v>307197.61</v>
          </cell>
        </row>
        <row r="23">
          <cell r="B23">
            <v>44624.82</v>
          </cell>
          <cell r="C23">
            <v>25474.5</v>
          </cell>
          <cell r="D23">
            <v>32738.42</v>
          </cell>
          <cell r="E23">
            <v>38834.01</v>
          </cell>
          <cell r="F23">
            <v>43227.97</v>
          </cell>
          <cell r="G23">
            <v>43151.72</v>
          </cell>
          <cell r="H23">
            <v>0</v>
          </cell>
          <cell r="I23">
            <v>32382.84</v>
          </cell>
        </row>
        <row r="24">
          <cell r="B24">
            <v>34466.18</v>
          </cell>
          <cell r="C24">
            <v>18003</v>
          </cell>
          <cell r="D24">
            <v>31882.88</v>
          </cell>
          <cell r="E24">
            <v>29001.81</v>
          </cell>
          <cell r="F24">
            <v>28481.12</v>
          </cell>
          <cell r="G24">
            <v>32013.34</v>
          </cell>
          <cell r="H24">
            <v>0</v>
          </cell>
          <cell r="I24">
            <v>31904.11</v>
          </cell>
        </row>
        <row r="25">
          <cell r="B25">
            <v>44763.25</v>
          </cell>
          <cell r="C25">
            <v>38468.53</v>
          </cell>
          <cell r="D25">
            <v>59086.65</v>
          </cell>
          <cell r="E25">
            <v>55875.97</v>
          </cell>
          <cell r="F25">
            <v>55168.94</v>
          </cell>
          <cell r="G25">
            <v>52047.58</v>
          </cell>
          <cell r="H25">
            <v>0</v>
          </cell>
          <cell r="I25">
            <v>58700.13</v>
          </cell>
        </row>
        <row r="27">
          <cell r="B27">
            <v>35912.89</v>
          </cell>
          <cell r="C27">
            <v>29412</v>
          </cell>
          <cell r="D27">
            <v>17100</v>
          </cell>
          <cell r="E27">
            <v>12825</v>
          </cell>
          <cell r="F27">
            <v>29925</v>
          </cell>
          <cell r="G27">
            <v>14250</v>
          </cell>
          <cell r="H27">
            <v>0</v>
          </cell>
          <cell r="I27">
            <v>15675</v>
          </cell>
        </row>
        <row r="45">
          <cell r="B45">
            <v>4291.4</v>
          </cell>
          <cell r="C45">
            <v>3057.8</v>
          </cell>
          <cell r="D45">
            <v>3638.4</v>
          </cell>
          <cell r="E45">
            <v>5570.1</v>
          </cell>
          <cell r="F45">
            <v>4955.11</v>
          </cell>
          <cell r="G45">
            <v>5349.1</v>
          </cell>
          <cell r="H45">
            <v>0</v>
          </cell>
          <cell r="I45">
            <v>4287.3</v>
          </cell>
        </row>
        <row r="46">
          <cell r="B46">
            <v>31747.74</v>
          </cell>
          <cell r="C46">
            <v>28617.73</v>
          </cell>
          <cell r="D46">
            <v>24487.12</v>
          </cell>
          <cell r="E46">
            <v>43236.44</v>
          </cell>
          <cell r="F46">
            <v>45779.45</v>
          </cell>
          <cell r="G46">
            <v>41803.42</v>
          </cell>
          <cell r="H46">
            <v>0</v>
          </cell>
          <cell r="I46">
            <v>30795.35</v>
          </cell>
        </row>
        <row r="47">
          <cell r="B47">
            <v>9906.51</v>
          </cell>
          <cell r="C47">
            <v>8945.65</v>
          </cell>
          <cell r="D47">
            <v>7653.28</v>
          </cell>
          <cell r="E47">
            <v>13518.14</v>
          </cell>
          <cell r="F47">
            <v>14314.31</v>
          </cell>
          <cell r="G47">
            <v>13069.03</v>
          </cell>
          <cell r="H47">
            <v>0</v>
          </cell>
          <cell r="I47">
            <v>9627.75</v>
          </cell>
        </row>
        <row r="50">
          <cell r="B50">
            <v>4924.89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7891.34</v>
          </cell>
          <cell r="C51">
            <v>7368.96</v>
          </cell>
          <cell r="D51">
            <v>7048.18</v>
          </cell>
          <cell r="E51">
            <v>9361.9</v>
          </cell>
          <cell r="F51">
            <v>9223.72</v>
          </cell>
          <cell r="G51">
            <v>9720.62</v>
          </cell>
          <cell r="I51">
            <v>7049</v>
          </cell>
        </row>
        <row r="55">
          <cell r="B55">
            <v>15044.7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5458.42</v>
          </cell>
          <cell r="H55">
            <v>0</v>
          </cell>
          <cell r="I55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350026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9">
        <row r="11">
          <cell r="B11">
            <v>302495.79</v>
          </cell>
        </row>
        <row r="23">
          <cell r="B23">
            <v>43202.52</v>
          </cell>
          <cell r="C23">
            <v>30655.75</v>
          </cell>
          <cell r="D23">
            <v>47723.42</v>
          </cell>
          <cell r="E23">
            <v>60136.72</v>
          </cell>
          <cell r="F23">
            <v>49348.96</v>
          </cell>
          <cell r="G23">
            <v>54551.38</v>
          </cell>
          <cell r="H23">
            <v>0</v>
          </cell>
          <cell r="I23">
            <v>50441.02</v>
          </cell>
        </row>
        <row r="24">
          <cell r="B24">
            <v>33833.65</v>
          </cell>
          <cell r="C24">
            <v>21664.63</v>
          </cell>
          <cell r="D24">
            <v>31950.35</v>
          </cell>
          <cell r="E24">
            <v>28588.87</v>
          </cell>
          <cell r="F24">
            <v>30663.2</v>
          </cell>
          <cell r="G24">
            <v>31952.61</v>
          </cell>
          <cell r="H24">
            <v>0</v>
          </cell>
          <cell r="I24">
            <v>31948.08</v>
          </cell>
        </row>
        <row r="25">
          <cell r="B25">
            <v>56184.88</v>
          </cell>
          <cell r="C25">
            <v>48902.75</v>
          </cell>
          <cell r="D25">
            <v>70581.48</v>
          </cell>
          <cell r="E25">
            <v>67837.67</v>
          </cell>
          <cell r="F25">
            <v>69920.13</v>
          </cell>
          <cell r="G25">
            <v>64949.96</v>
          </cell>
          <cell r="H25">
            <v>0</v>
          </cell>
          <cell r="I25">
            <v>76054.03</v>
          </cell>
        </row>
        <row r="27">
          <cell r="B27">
            <v>22800</v>
          </cell>
          <cell r="C27">
            <v>37149.75</v>
          </cell>
          <cell r="D27">
            <v>51300</v>
          </cell>
          <cell r="E27">
            <v>34200</v>
          </cell>
          <cell r="F27">
            <v>15675</v>
          </cell>
          <cell r="G27">
            <v>14250</v>
          </cell>
          <cell r="H27">
            <v>0</v>
          </cell>
          <cell r="I27">
            <v>28500</v>
          </cell>
        </row>
        <row r="45">
          <cell r="B45">
            <v>4481.3</v>
          </cell>
          <cell r="C45">
            <v>3647.22</v>
          </cell>
          <cell r="D45">
            <v>3537.4</v>
          </cell>
          <cell r="E45">
            <v>5150</v>
          </cell>
          <cell r="F45">
            <v>61897.68</v>
          </cell>
          <cell r="G45">
            <v>5350.6</v>
          </cell>
          <cell r="H45">
            <v>0</v>
          </cell>
          <cell r="I45">
            <v>3798.7</v>
          </cell>
        </row>
        <row r="46">
          <cell r="B46">
            <v>31978.8</v>
          </cell>
          <cell r="C46">
            <v>31492.57</v>
          </cell>
          <cell r="D46">
            <v>21655.54</v>
          </cell>
          <cell r="E46">
            <v>45295.42</v>
          </cell>
          <cell r="F46">
            <v>45863.8</v>
          </cell>
          <cell r="G46">
            <v>42007.84</v>
          </cell>
          <cell r="H46">
            <v>0</v>
          </cell>
          <cell r="I46">
            <v>30930.08</v>
          </cell>
        </row>
        <row r="47">
          <cell r="B47">
            <v>9926.75</v>
          </cell>
          <cell r="C47">
            <v>9796.85</v>
          </cell>
          <cell r="D47">
            <v>6720.46</v>
          </cell>
          <cell r="E47">
            <v>14100.82</v>
          </cell>
          <cell r="F47">
            <v>14279.86</v>
          </cell>
          <cell r="G47">
            <v>13068.85</v>
          </cell>
          <cell r="H47">
            <v>0</v>
          </cell>
          <cell r="I47">
            <v>9623.4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135.74</v>
          </cell>
          <cell r="F50">
            <v>0</v>
          </cell>
          <cell r="G50">
            <v>40.5</v>
          </cell>
          <cell r="H50">
            <v>0</v>
          </cell>
          <cell r="I50">
            <v>0</v>
          </cell>
        </row>
        <row r="51">
          <cell r="B51">
            <v>6714.89</v>
          </cell>
          <cell r="C51">
            <v>6270.41</v>
          </cell>
          <cell r="D51">
            <v>5997.49</v>
          </cell>
          <cell r="E51">
            <v>8913.04</v>
          </cell>
          <cell r="F51">
            <v>8781.51</v>
          </cell>
          <cell r="G51">
            <v>9254.63</v>
          </cell>
          <cell r="I51">
            <v>5998.25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7">
          <cell r="B57">
            <v>466026</v>
          </cell>
          <cell r="C57">
            <v>0</v>
          </cell>
          <cell r="D57">
            <v>686026</v>
          </cell>
          <cell r="E57">
            <v>450435</v>
          </cell>
          <cell r="F57">
            <v>443955</v>
          </cell>
          <cell r="G57">
            <v>466026</v>
          </cell>
          <cell r="H57">
            <v>0</v>
          </cell>
          <cell r="I57">
            <v>465303</v>
          </cell>
        </row>
      </sheetData>
      <sheetData sheetId="10">
        <row r="11">
          <cell r="B11">
            <v>314732.83</v>
          </cell>
        </row>
        <row r="23">
          <cell r="B23">
            <v>51583.99</v>
          </cell>
          <cell r="C23">
            <v>26617.42</v>
          </cell>
          <cell r="D23">
            <v>41551.63</v>
          </cell>
          <cell r="E23">
            <v>56689.2</v>
          </cell>
          <cell r="F23">
            <v>49349.04</v>
          </cell>
          <cell r="G23">
            <v>35735.42</v>
          </cell>
          <cell r="H23">
            <v>0</v>
          </cell>
          <cell r="I23">
            <v>33220.97</v>
          </cell>
        </row>
        <row r="24">
          <cell r="B24">
            <v>33447.96</v>
          </cell>
          <cell r="C24">
            <v>18810.71</v>
          </cell>
          <cell r="D24">
            <v>32795.4</v>
          </cell>
          <cell r="E24">
            <v>28603.77</v>
          </cell>
          <cell r="F24">
            <v>32894.33</v>
          </cell>
          <cell r="G24">
            <v>31958.41</v>
          </cell>
          <cell r="H24">
            <v>0</v>
          </cell>
          <cell r="I24">
            <v>32894.35</v>
          </cell>
        </row>
        <row r="25">
          <cell r="B25">
            <v>48090.07</v>
          </cell>
          <cell r="C25">
            <v>42197.65</v>
          </cell>
          <cell r="D25">
            <v>59458.51</v>
          </cell>
          <cell r="E25">
            <v>51549.74</v>
          </cell>
          <cell r="F25">
            <v>57775.12</v>
          </cell>
          <cell r="G25">
            <v>54562.92</v>
          </cell>
          <cell r="H25">
            <v>0</v>
          </cell>
          <cell r="I25">
            <v>65228</v>
          </cell>
        </row>
        <row r="27">
          <cell r="B27">
            <v>32775</v>
          </cell>
          <cell r="C27">
            <v>43476.75</v>
          </cell>
          <cell r="D27">
            <v>65849.8</v>
          </cell>
          <cell r="E27">
            <v>72832.55</v>
          </cell>
          <cell r="F27">
            <v>65018.88</v>
          </cell>
          <cell r="G27">
            <v>64610.49</v>
          </cell>
          <cell r="H27">
            <v>0</v>
          </cell>
          <cell r="I27">
            <v>65849.8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33036.35</v>
          </cell>
          <cell r="C46">
            <v>30069.25</v>
          </cell>
          <cell r="D46">
            <v>28009.52</v>
          </cell>
          <cell r="E46">
            <v>48321.32</v>
          </cell>
          <cell r="F46">
            <v>51396.83</v>
          </cell>
          <cell r="G46">
            <v>45177.05</v>
          </cell>
          <cell r="H46">
            <v>0</v>
          </cell>
          <cell r="I46">
            <v>31676.69</v>
          </cell>
        </row>
        <row r="47">
          <cell r="B47">
            <v>10318.28</v>
          </cell>
          <cell r="C47">
            <v>9407.84</v>
          </cell>
          <cell r="D47">
            <v>8763.32</v>
          </cell>
          <cell r="E47">
            <v>15119.7</v>
          </cell>
          <cell r="F47">
            <v>16082.4</v>
          </cell>
          <cell r="G47">
            <v>14135.35</v>
          </cell>
          <cell r="H47">
            <v>0</v>
          </cell>
          <cell r="I47">
            <v>9911.13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5">
          <cell r="B55">
            <v>2012.14</v>
          </cell>
          <cell r="C55">
            <v>0</v>
          </cell>
          <cell r="D55">
            <v>1421.48</v>
          </cell>
          <cell r="E55">
            <v>1421.47</v>
          </cell>
          <cell r="F55">
            <v>1421.47</v>
          </cell>
          <cell r="G55">
            <v>2646.04</v>
          </cell>
          <cell r="H55">
            <v>1421.48</v>
          </cell>
          <cell r="I55">
            <v>2252.26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3152</v>
          </cell>
          <cell r="F57">
            <v>3152</v>
          </cell>
          <cell r="G57">
            <v>3152</v>
          </cell>
          <cell r="H57">
            <v>0</v>
          </cell>
          <cell r="I57">
            <v>0</v>
          </cell>
        </row>
      </sheetData>
      <sheetData sheetId="11">
        <row r="11">
          <cell r="B11">
            <v>279908.03</v>
          </cell>
        </row>
        <row r="23">
          <cell r="B23">
            <v>41577.03</v>
          </cell>
          <cell r="C23">
            <v>28928.67</v>
          </cell>
          <cell r="D23">
            <v>43100.92</v>
          </cell>
          <cell r="E23">
            <v>48078.99</v>
          </cell>
          <cell r="F23">
            <v>48714.1</v>
          </cell>
          <cell r="G23">
            <v>43989.86</v>
          </cell>
          <cell r="H23">
            <v>0</v>
          </cell>
          <cell r="I23">
            <v>42821.54</v>
          </cell>
        </row>
        <row r="24">
          <cell r="B24">
            <v>34053.98</v>
          </cell>
          <cell r="C24">
            <v>20444.08</v>
          </cell>
          <cell r="D24">
            <v>32098.81</v>
          </cell>
          <cell r="E24">
            <v>29224.47</v>
          </cell>
          <cell r="F24">
            <v>32274.48</v>
          </cell>
          <cell r="G24">
            <v>31171.27</v>
          </cell>
          <cell r="H24">
            <v>0</v>
          </cell>
          <cell r="I24">
            <v>32533.03</v>
          </cell>
        </row>
        <row r="25">
          <cell r="B25">
            <v>49803.08</v>
          </cell>
          <cell r="C25">
            <v>50414.62</v>
          </cell>
          <cell r="D25">
            <v>73462.25</v>
          </cell>
          <cell r="E25">
            <v>64612.24</v>
          </cell>
          <cell r="F25">
            <v>69966.56</v>
          </cell>
          <cell r="G25">
            <v>68208.6</v>
          </cell>
          <cell r="H25">
            <v>0</v>
          </cell>
          <cell r="I25">
            <v>72533.01</v>
          </cell>
        </row>
        <row r="27">
          <cell r="B27">
            <v>94050</v>
          </cell>
          <cell r="C27">
            <v>98980.5</v>
          </cell>
          <cell r="D27">
            <v>98325.01</v>
          </cell>
          <cell r="E27">
            <v>102600</v>
          </cell>
          <cell r="F27">
            <v>84576.61</v>
          </cell>
          <cell r="G27">
            <v>101369.86</v>
          </cell>
          <cell r="H27">
            <v>0</v>
          </cell>
          <cell r="I27">
            <v>95475</v>
          </cell>
        </row>
        <row r="45">
          <cell r="B45">
            <v>4488.7</v>
          </cell>
          <cell r="C45">
            <v>4063.6</v>
          </cell>
          <cell r="D45">
            <v>3811.2</v>
          </cell>
          <cell r="E45">
            <v>4840.8</v>
          </cell>
          <cell r="F45">
            <v>35093.3</v>
          </cell>
          <cell r="G45">
            <v>5422</v>
          </cell>
          <cell r="H45">
            <v>0</v>
          </cell>
          <cell r="I45">
            <v>3443.9</v>
          </cell>
        </row>
        <row r="46">
          <cell r="B46">
            <v>35121.17</v>
          </cell>
          <cell r="C46">
            <v>30155.68</v>
          </cell>
          <cell r="D46">
            <v>28612.12</v>
          </cell>
          <cell r="E46">
            <v>47854.87</v>
          </cell>
          <cell r="F46">
            <v>50491.05</v>
          </cell>
          <cell r="G46">
            <v>40801.53</v>
          </cell>
          <cell r="H46">
            <v>0</v>
          </cell>
          <cell r="I46">
            <v>31975.43</v>
          </cell>
        </row>
        <row r="47">
          <cell r="B47">
            <v>10962.1</v>
          </cell>
          <cell r="C47">
            <v>9426.74</v>
          </cell>
          <cell r="D47">
            <v>8944.13</v>
          </cell>
          <cell r="E47">
            <v>14963.35</v>
          </cell>
          <cell r="F47">
            <v>15788.7</v>
          </cell>
          <cell r="G47">
            <v>12755.08</v>
          </cell>
          <cell r="H47">
            <v>0</v>
          </cell>
          <cell r="I47">
            <v>9996.84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3945.67</v>
          </cell>
          <cell r="C51">
            <v>3684.48</v>
          </cell>
          <cell r="D51">
            <v>3524.09</v>
          </cell>
          <cell r="E51">
            <v>4680.95</v>
          </cell>
          <cell r="F51">
            <v>4611.86</v>
          </cell>
          <cell r="G51">
            <v>4860.31</v>
          </cell>
          <cell r="I51">
            <v>3524.5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2">
        <row r="11">
          <cell r="B11">
            <v>345346.81</v>
          </cell>
        </row>
        <row r="23">
          <cell r="B23">
            <v>46504.3</v>
          </cell>
          <cell r="C23">
            <v>32027.26</v>
          </cell>
          <cell r="D23">
            <v>51660.15</v>
          </cell>
          <cell r="E23">
            <v>49018.92</v>
          </cell>
          <cell r="F23">
            <v>49425.1</v>
          </cell>
          <cell r="G23">
            <v>49095.08</v>
          </cell>
          <cell r="H23">
            <v>0</v>
          </cell>
          <cell r="I23">
            <v>47672.63</v>
          </cell>
        </row>
        <row r="24">
          <cell r="B24">
            <v>34365.56</v>
          </cell>
          <cell r="C24">
            <v>22633.88</v>
          </cell>
          <cell r="D24">
            <v>32766.29</v>
          </cell>
          <cell r="E24">
            <v>28741.1</v>
          </cell>
          <cell r="F24">
            <v>33142.37</v>
          </cell>
          <cell r="G24">
            <v>30577.44</v>
          </cell>
          <cell r="H24">
            <v>0</v>
          </cell>
          <cell r="I24">
            <v>32368.62</v>
          </cell>
        </row>
        <row r="25">
          <cell r="B25">
            <v>58958.65</v>
          </cell>
          <cell r="C25">
            <v>54634.94</v>
          </cell>
          <cell r="D25">
            <v>88969.36</v>
          </cell>
          <cell r="E25">
            <v>88945.11</v>
          </cell>
          <cell r="F25">
            <v>80671.39</v>
          </cell>
          <cell r="G25">
            <v>67864.95</v>
          </cell>
          <cell r="H25">
            <v>0</v>
          </cell>
          <cell r="I25">
            <v>79763.25</v>
          </cell>
        </row>
        <row r="27">
          <cell r="B27">
            <v>151049.99</v>
          </cell>
          <cell r="C27">
            <v>185364</v>
          </cell>
          <cell r="D27">
            <v>156750.01</v>
          </cell>
          <cell r="E27">
            <v>178124.99</v>
          </cell>
          <cell r="F27">
            <v>147525.41</v>
          </cell>
          <cell r="G27">
            <v>173199.34</v>
          </cell>
          <cell r="H27">
            <v>0</v>
          </cell>
          <cell r="I27">
            <v>158175</v>
          </cell>
        </row>
        <row r="45">
          <cell r="B45">
            <v>4317.4</v>
          </cell>
          <cell r="C45">
            <v>3960.5</v>
          </cell>
          <cell r="D45">
            <v>3788.1</v>
          </cell>
          <cell r="E45">
            <v>64432.18</v>
          </cell>
          <cell r="F45">
            <v>85323.05</v>
          </cell>
          <cell r="G45">
            <v>77850.85</v>
          </cell>
          <cell r="H45">
            <v>0</v>
          </cell>
          <cell r="I45">
            <v>3777.7</v>
          </cell>
        </row>
        <row r="46">
          <cell r="B46">
            <v>31261.65</v>
          </cell>
          <cell r="C46">
            <v>28112.62</v>
          </cell>
          <cell r="D46">
            <v>26648.51</v>
          </cell>
          <cell r="E46">
            <v>45256.97</v>
          </cell>
          <cell r="F46">
            <v>51060.11</v>
          </cell>
          <cell r="G46">
            <v>39845.24</v>
          </cell>
          <cell r="H46">
            <v>0</v>
          </cell>
          <cell r="I46">
            <v>30324.35</v>
          </cell>
        </row>
        <row r="47">
          <cell r="B47">
            <v>9754.18</v>
          </cell>
          <cell r="C47">
            <v>8787.36</v>
          </cell>
          <cell r="D47">
            <v>8329.61</v>
          </cell>
          <cell r="E47">
            <v>14150.34</v>
          </cell>
          <cell r="F47">
            <v>15966.95</v>
          </cell>
          <cell r="G47">
            <v>12455.9</v>
          </cell>
          <cell r="H47">
            <v>0</v>
          </cell>
          <cell r="I47">
            <v>9480.15</v>
          </cell>
        </row>
        <row r="50">
          <cell r="B50">
            <v>40.5</v>
          </cell>
          <cell r="C50">
            <v>0</v>
          </cell>
          <cell r="D50">
            <v>0</v>
          </cell>
          <cell r="E50">
            <v>0</v>
          </cell>
          <cell r="F50">
            <v>21838.21</v>
          </cell>
          <cell r="G50">
            <v>0</v>
          </cell>
          <cell r="H50">
            <v>0</v>
          </cell>
          <cell r="I50">
            <v>201.43</v>
          </cell>
        </row>
        <row r="55">
          <cell r="B55">
            <v>26217.54</v>
          </cell>
          <cell r="C55">
            <v>0</v>
          </cell>
          <cell r="D55">
            <v>9470.09</v>
          </cell>
          <cell r="E55">
            <v>11570.09</v>
          </cell>
          <cell r="F55">
            <v>11570.09</v>
          </cell>
          <cell r="G55">
            <v>21367.01</v>
          </cell>
          <cell r="H55">
            <v>0</v>
          </cell>
          <cell r="I55">
            <v>0</v>
          </cell>
        </row>
        <row r="57">
          <cell r="B57">
            <v>13135</v>
          </cell>
          <cell r="C57">
            <v>24920.98</v>
          </cell>
          <cell r="D57">
            <v>257410.34</v>
          </cell>
          <cell r="E57">
            <v>13135</v>
          </cell>
          <cell r="F57">
            <v>13135</v>
          </cell>
          <cell r="G57">
            <v>13135</v>
          </cell>
          <cell r="H57">
            <v>13135</v>
          </cell>
          <cell r="I57">
            <v>57744</v>
          </cell>
        </row>
      </sheetData>
      <sheetData sheetId="13">
        <row r="11">
          <cell r="B11">
            <v>354497.13</v>
          </cell>
        </row>
        <row r="23">
          <cell r="B23">
            <v>40129.32</v>
          </cell>
          <cell r="C23">
            <v>30096.99</v>
          </cell>
          <cell r="D23">
            <v>43380.31</v>
          </cell>
          <cell r="E23">
            <v>42110.45</v>
          </cell>
          <cell r="F23">
            <v>48788.49</v>
          </cell>
          <cell r="G23">
            <v>51203.22</v>
          </cell>
          <cell r="H23">
            <v>0</v>
          </cell>
          <cell r="I23">
            <v>44423.31</v>
          </cell>
        </row>
        <row r="24">
          <cell r="B24">
            <v>33911.73</v>
          </cell>
          <cell r="C24">
            <v>21269.75</v>
          </cell>
          <cell r="D24">
            <v>32056.94</v>
          </cell>
          <cell r="E24">
            <v>27787.3</v>
          </cell>
          <cell r="F24">
            <v>31598.39</v>
          </cell>
          <cell r="G24">
            <v>29657.17</v>
          </cell>
          <cell r="H24">
            <v>0</v>
          </cell>
          <cell r="I24">
            <v>31422.98</v>
          </cell>
        </row>
        <row r="25">
          <cell r="B25">
            <v>59218.07</v>
          </cell>
          <cell r="C25">
            <v>54457.67</v>
          </cell>
          <cell r="D25">
            <v>71466.48</v>
          </cell>
          <cell r="E25">
            <v>72044.45</v>
          </cell>
          <cell r="F25">
            <v>75251.66</v>
          </cell>
          <cell r="G25">
            <v>69356.06</v>
          </cell>
          <cell r="H25">
            <v>0</v>
          </cell>
          <cell r="I25">
            <v>76895.72</v>
          </cell>
        </row>
        <row r="27">
          <cell r="B27">
            <v>153900</v>
          </cell>
          <cell r="C27">
            <v>149382.75</v>
          </cell>
          <cell r="D27">
            <v>155325</v>
          </cell>
          <cell r="E27">
            <v>173850</v>
          </cell>
          <cell r="F27">
            <v>118225.69</v>
          </cell>
          <cell r="G27">
            <v>165306.56</v>
          </cell>
          <cell r="H27">
            <v>0</v>
          </cell>
          <cell r="I27">
            <v>153900</v>
          </cell>
        </row>
        <row r="45">
          <cell r="B45">
            <v>7669.24</v>
          </cell>
          <cell r="C45">
            <v>7948.6</v>
          </cell>
          <cell r="D45">
            <v>7254.55</v>
          </cell>
          <cell r="E45">
            <v>18035.84</v>
          </cell>
          <cell r="F45">
            <v>9309.5</v>
          </cell>
          <cell r="G45">
            <v>10640.9</v>
          </cell>
          <cell r="H45">
            <v>0</v>
          </cell>
          <cell r="I45">
            <v>7636.82</v>
          </cell>
        </row>
        <row r="46">
          <cell r="B46">
            <v>33583.29</v>
          </cell>
          <cell r="C46">
            <v>30132.99</v>
          </cell>
          <cell r="D46">
            <v>28516.4</v>
          </cell>
          <cell r="E46">
            <v>50070.9</v>
          </cell>
          <cell r="F46">
            <v>52786.87</v>
          </cell>
          <cell r="G46">
            <v>42622.54</v>
          </cell>
          <cell r="H46">
            <v>0</v>
          </cell>
          <cell r="I46">
            <v>35528.73</v>
          </cell>
        </row>
        <row r="47">
          <cell r="B47">
            <v>10481.61</v>
          </cell>
          <cell r="C47">
            <v>9420.46</v>
          </cell>
          <cell r="D47">
            <v>8914.95</v>
          </cell>
          <cell r="E47">
            <v>15658.01</v>
          </cell>
          <cell r="F47">
            <v>16508.31</v>
          </cell>
          <cell r="G47">
            <v>13326.13</v>
          </cell>
          <cell r="H47">
            <v>0</v>
          </cell>
          <cell r="I47">
            <v>11109.81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11837.01</v>
          </cell>
          <cell r="C51">
            <v>11053.44</v>
          </cell>
          <cell r="D51">
            <v>10572.27</v>
          </cell>
          <cell r="E51">
            <v>14042.85</v>
          </cell>
          <cell r="F51">
            <v>13835.58</v>
          </cell>
          <cell r="G51">
            <v>14580.93</v>
          </cell>
          <cell r="I51">
            <v>10573.5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7">
          <cell r="B57">
            <v>0</v>
          </cell>
          <cell r="C57">
            <v>0</v>
          </cell>
          <cell r="D57">
            <v>6726</v>
          </cell>
          <cell r="E57">
            <v>0</v>
          </cell>
          <cell r="F57">
            <v>3152</v>
          </cell>
          <cell r="G57">
            <v>3152</v>
          </cell>
          <cell r="H57">
            <v>0</v>
          </cell>
          <cell r="I57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tabSelected="1" zoomScale="93" zoomScaleNormal="93" workbookViewId="0" topLeftCell="A10">
      <selection activeCell="L33" sqref="L33"/>
    </sheetView>
  </sheetViews>
  <sheetFormatPr defaultColWidth="9.140625" defaultRowHeight="15"/>
  <cols>
    <col min="1" max="1" width="72.7109375" style="1" customWidth="1"/>
    <col min="2" max="2" width="38.7109375" style="1" customWidth="1"/>
    <col min="3" max="3" width="13.57421875" style="1" hidden="1" customWidth="1"/>
    <col min="4" max="4" width="14.57421875" style="1" hidden="1" customWidth="1"/>
    <col min="5" max="7" width="13.8515625" style="1" hidden="1" customWidth="1"/>
    <col min="8" max="8" width="15.421875" style="1" hidden="1" customWidth="1"/>
    <col min="9" max="9" width="15.00390625" style="1" hidden="1" customWidth="1"/>
    <col min="10" max="10" width="0.71875" style="1" hidden="1" customWidth="1"/>
    <col min="11" max="11" width="13.8515625" style="1" customWidth="1"/>
    <col min="12" max="12" width="12.8515625" style="1" customWidth="1"/>
    <col min="13" max="16384" width="9.140625" style="1" customWidth="1"/>
  </cols>
  <sheetData>
    <row r="1" ht="15">
      <c r="A1" s="3" t="s">
        <v>0</v>
      </c>
    </row>
    <row r="2" ht="6" customHeight="1">
      <c r="J2" s="4"/>
    </row>
    <row r="3" spans="1:10" ht="15">
      <c r="A3" s="62" t="s">
        <v>16</v>
      </c>
      <c r="B3" s="63"/>
      <c r="C3" s="5"/>
      <c r="D3" s="5"/>
      <c r="E3" s="5"/>
      <c r="F3" s="5"/>
      <c r="G3" s="5"/>
      <c r="H3" s="5"/>
      <c r="I3" s="5"/>
      <c r="J3" s="5"/>
    </row>
    <row r="4" spans="1:10" ht="27.75" customHeight="1">
      <c r="A4" s="63"/>
      <c r="B4" s="63"/>
      <c r="C4" s="5"/>
      <c r="D4" s="5"/>
      <c r="E4" s="5"/>
      <c r="F4" s="5"/>
      <c r="G4" s="5"/>
      <c r="H4" s="5"/>
      <c r="I4" s="5"/>
      <c r="J4" s="5"/>
    </row>
    <row r="5" spans="1:10" ht="28.5" customHeight="1">
      <c r="A5" s="46" t="s">
        <v>33</v>
      </c>
      <c r="B5" s="5"/>
      <c r="C5" s="5"/>
      <c r="D5" s="5"/>
      <c r="E5" s="5"/>
      <c r="F5" s="5"/>
      <c r="G5" s="5"/>
      <c r="H5" s="5"/>
      <c r="I5" s="5"/>
      <c r="J5" s="5"/>
    </row>
    <row r="6" spans="1:10" ht="20.25" customHeight="1">
      <c r="A6" s="47" t="s">
        <v>34</v>
      </c>
      <c r="B6" s="5"/>
      <c r="C6" s="5"/>
      <c r="D6" s="5"/>
      <c r="E6" s="5"/>
      <c r="F6" s="5"/>
      <c r="G6" s="5"/>
      <c r="H6" s="5"/>
      <c r="I6" s="5"/>
      <c r="J6" s="5"/>
    </row>
    <row r="7" spans="1:10" ht="18.75" customHeight="1">
      <c r="A7" s="48" t="s">
        <v>41</v>
      </c>
      <c r="B7" s="5"/>
      <c r="C7" s="5"/>
      <c r="D7" s="5"/>
      <c r="E7" s="5"/>
      <c r="F7" s="5"/>
      <c r="G7" s="5"/>
      <c r="H7" s="5"/>
      <c r="I7" s="5"/>
      <c r="J7" s="5"/>
    </row>
    <row r="8" spans="1:10" ht="17.25" customHeight="1">
      <c r="A8" s="48" t="s">
        <v>35</v>
      </c>
      <c r="B8" s="5"/>
      <c r="C8" s="5"/>
      <c r="D8" s="5"/>
      <c r="E8" s="5"/>
      <c r="F8" s="5"/>
      <c r="G8" s="5"/>
      <c r="H8" s="5"/>
      <c r="I8" s="5"/>
      <c r="J8" s="5"/>
    </row>
    <row r="9" spans="1:10" ht="21" customHeight="1" thickBot="1">
      <c r="A9" s="46" t="s">
        <v>36</v>
      </c>
      <c r="B9" s="5"/>
      <c r="C9" s="5"/>
      <c r="D9" s="5"/>
      <c r="E9" s="5"/>
      <c r="F9" s="5"/>
      <c r="G9" s="5"/>
      <c r="H9" s="5"/>
      <c r="I9" s="5"/>
      <c r="J9" s="5"/>
    </row>
    <row r="10" spans="1:10" ht="15.75" thickBot="1">
      <c r="A10" s="54" t="s">
        <v>1</v>
      </c>
      <c r="B10" s="56" t="s">
        <v>2</v>
      </c>
      <c r="C10" s="57"/>
      <c r="D10" s="58"/>
      <c r="E10" s="58"/>
      <c r="F10" s="58"/>
      <c r="G10" s="58"/>
      <c r="H10" s="58"/>
      <c r="I10" s="59"/>
      <c r="J10" s="60" t="s">
        <v>3</v>
      </c>
    </row>
    <row r="11" spans="1:11" ht="26.25" thickBot="1">
      <c r="A11" s="55"/>
      <c r="B11" s="34" t="s">
        <v>4</v>
      </c>
      <c r="C11" s="34" t="s">
        <v>5</v>
      </c>
      <c r="D11" s="35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7" t="s">
        <v>11</v>
      </c>
      <c r="J11" s="61"/>
      <c r="K11" s="8"/>
    </row>
    <row r="12" spans="1:11" ht="31.5" customHeight="1" thickBot="1">
      <c r="A12" s="64" t="s">
        <v>14</v>
      </c>
      <c r="B12" s="65"/>
      <c r="C12" s="65"/>
      <c r="D12" s="65"/>
      <c r="E12" s="35"/>
      <c r="F12" s="35"/>
      <c r="G12" s="35"/>
      <c r="H12" s="35"/>
      <c r="I12" s="36"/>
      <c r="J12" s="37"/>
      <c r="K12" s="8"/>
    </row>
    <row r="13" spans="1:10" ht="15">
      <c r="A13" s="9" t="s">
        <v>21</v>
      </c>
      <c r="B13" s="42">
        <f>B15</f>
        <v>6774260.54</v>
      </c>
      <c r="C13" s="43" t="e">
        <f>C15+#REF!+#REF!</f>
        <v>#REF!</v>
      </c>
      <c r="D13" s="43" t="e">
        <f>D15+#REF!+#REF!</f>
        <v>#REF!</v>
      </c>
      <c r="E13" s="10" t="e">
        <f>E15+#REF!+#REF!</f>
        <v>#REF!</v>
      </c>
      <c r="F13" s="10" t="e">
        <f>F15+#REF!+#REF!</f>
        <v>#REF!</v>
      </c>
      <c r="G13" s="10" t="e">
        <f>G15+#REF!+#REF!</f>
        <v>#REF!</v>
      </c>
      <c r="H13" s="10" t="e">
        <f>H15+#REF!+#REF!</f>
        <v>#REF!</v>
      </c>
      <c r="I13" s="10" t="e">
        <f>I15+#REF!+#REF!</f>
        <v>#REF!</v>
      </c>
      <c r="J13" s="11" t="e">
        <f>SUM(B13:I13)</f>
        <v>#REF!</v>
      </c>
    </row>
    <row r="14" spans="1:10" ht="15">
      <c r="A14" s="12" t="s">
        <v>12</v>
      </c>
      <c r="B14" s="38"/>
      <c r="C14" s="13"/>
      <c r="D14" s="13"/>
      <c r="E14" s="13"/>
      <c r="F14" s="13"/>
      <c r="G14" s="13"/>
      <c r="H14" s="13"/>
      <c r="I14" s="13"/>
      <c r="J14" s="14"/>
    </row>
    <row r="15" spans="1:10" ht="39">
      <c r="A15" s="15" t="s">
        <v>13</v>
      </c>
      <c r="B15" s="44">
        <v>6774260.54</v>
      </c>
      <c r="C15" s="16" t="e">
        <f>#REF!+#REF!</f>
        <v>#REF!</v>
      </c>
      <c r="D15" s="16" t="e">
        <f>#REF!+#REF!</f>
        <v>#REF!</v>
      </c>
      <c r="E15" s="16" t="e">
        <f>#REF!+#REF!</f>
        <v>#REF!</v>
      </c>
      <c r="F15" s="16" t="e">
        <f>#REF!+#REF!</f>
        <v>#REF!</v>
      </c>
      <c r="G15" s="16" t="e">
        <f>#REF!+#REF!</f>
        <v>#REF!</v>
      </c>
      <c r="H15" s="16" t="e">
        <f>#REF!+#REF!</f>
        <v>#REF!</v>
      </c>
      <c r="I15" s="16" t="e">
        <f>#REF!+#REF!</f>
        <v>#REF!</v>
      </c>
      <c r="J15" s="17" t="e">
        <f>SUM(B15:I15)</f>
        <v>#REF!</v>
      </c>
    </row>
    <row r="16" spans="1:10" ht="33" customHeight="1" thickBot="1">
      <c r="A16" s="52" t="s">
        <v>15</v>
      </c>
      <c r="B16" s="53"/>
      <c r="C16" s="18"/>
      <c r="D16" s="18"/>
      <c r="E16" s="18"/>
      <c r="F16" s="18"/>
      <c r="G16" s="18"/>
      <c r="H16" s="18"/>
      <c r="I16" s="18"/>
      <c r="J16" s="19"/>
    </row>
    <row r="17" spans="1:11" ht="15">
      <c r="A17" s="20" t="s">
        <v>17</v>
      </c>
      <c r="B17" s="45">
        <f>B18+B23+B24</f>
        <v>6417044.720000001</v>
      </c>
      <c r="C17" s="21" t="e">
        <f>C18+C23+C24+#REF!</f>
        <v>#REF!</v>
      </c>
      <c r="D17" s="21" t="e">
        <f>D18+D23+D24+#REF!</f>
        <v>#REF!</v>
      </c>
      <c r="E17" s="21" t="e">
        <f>E18+E23+E24+#REF!</f>
        <v>#REF!</v>
      </c>
      <c r="F17" s="21" t="e">
        <f>F18+F23+F24</f>
        <v>#REF!</v>
      </c>
      <c r="G17" s="21" t="e">
        <f>G18+G23+G24+#REF!</f>
        <v>#REF!</v>
      </c>
      <c r="H17" s="21" t="e">
        <f>H18+H23+H24+#REF!</f>
        <v>#REF!</v>
      </c>
      <c r="I17" s="21" t="e">
        <f>I18+I23+I24+#REF!</f>
        <v>#REF!</v>
      </c>
      <c r="J17" s="22" t="e">
        <f>SUM(B17:I17)</f>
        <v>#REF!</v>
      </c>
      <c r="K17" s="2"/>
    </row>
    <row r="18" spans="1:11" ht="15">
      <c r="A18" s="23" t="s">
        <v>18</v>
      </c>
      <c r="B18" s="39">
        <f>B19+B20+B21+B22</f>
        <v>2925627.99</v>
      </c>
      <c r="C18" s="24" t="e">
        <f>C19+C20+C21+#REF!+C22</f>
        <v>#REF!</v>
      </c>
      <c r="D18" s="24" t="e">
        <f>D19+D20+D21+#REF!+D22</f>
        <v>#REF!</v>
      </c>
      <c r="E18" s="24" t="e">
        <f>E19+E20+E21+#REF!+E22</f>
        <v>#REF!</v>
      </c>
      <c r="F18" s="24" t="e">
        <f>F19+F20+F21+#REF!+F22</f>
        <v>#REF!</v>
      </c>
      <c r="G18" s="24" t="e">
        <f>G19+G20+G21+#REF!+G22</f>
        <v>#REF!</v>
      </c>
      <c r="H18" s="24" t="e">
        <f>H19+H20+H21+#REF!+H22</f>
        <v>#REF!</v>
      </c>
      <c r="I18" s="24" t="e">
        <f>I19+I20+I21+#REF!+I22</f>
        <v>#REF!</v>
      </c>
      <c r="J18" s="25" t="e">
        <f>SUM(B18:I18)</f>
        <v>#REF!</v>
      </c>
      <c r="K18" s="2"/>
    </row>
    <row r="19" spans="1:10" ht="15">
      <c r="A19" s="26" t="s">
        <v>22</v>
      </c>
      <c r="B19" s="40">
        <f>'[1]I полугодие'!B23+'[1]июль'!B23+'[1]август'!B23+'[1]сентябрь'!B23+'[1]октябрь'!B23+'[1]ноябрь'!B23+'[1]декабрь'!B23</f>
        <v>492836.16000000003</v>
      </c>
      <c r="C19" s="27">
        <f>'[1]I полугодие'!C23+'[1]июль'!C23+'[1]август'!C23+'[1]сентябрь'!C23+'[1]октябрь'!C23+'[1]ноябрь'!C23+'[1]декабрь'!C23</f>
        <v>339184.66</v>
      </c>
      <c r="D19" s="27">
        <f>'[1]I полугодие'!D23+'[1]июль'!D23+'[1]август'!D23+'[1]сентябрь'!D23+'[1]октябрь'!D23+'[1]ноябрь'!D23+'[1]декабрь'!D23</f>
        <v>500337.62</v>
      </c>
      <c r="E19" s="27">
        <f>'[1]I полугодие'!E23+'[1]июль'!E23+'[1]август'!E23+'[1]сентябрь'!E23+'[1]октябрь'!E23+'[1]ноябрь'!E23+'[1]декабрь'!E23</f>
        <v>573080.4099999999</v>
      </c>
      <c r="F19" s="27">
        <f>'[1]I полугодие'!F23+'[1]июль'!F23+'[1]август'!F23+'[1]сентябрь'!F23+'[1]октябрь'!F23+'[1]ноябрь'!F23+'[1]декабрь'!F23</f>
        <v>526869.46</v>
      </c>
      <c r="G19" s="27">
        <f>'[1]I полугодие'!G23+'[1]июль'!G23+'[1]август'!G23+'[1]сентябрь'!G23+'[1]октябрь'!G23+'[1]ноябрь'!G23+'[1]декабрь'!G23</f>
        <v>560473.6799999999</v>
      </c>
      <c r="H19" s="27">
        <f>'[1]I полугодие'!H23+'[1]июль'!H23+'[1]август'!H23+'[1]сентябрь'!H23+'[1]октябрь'!H23+'[1]ноябрь'!H23+'[1]декабрь'!H23</f>
        <v>199323.18000000002</v>
      </c>
      <c r="I19" s="27">
        <f>'[1]I полугодие'!I23+'[1]июль'!I23+'[1]август'!I23+'[1]сентябрь'!I23+'[1]октябрь'!I23+'[1]ноябрь'!I23+'[1]декабрь'!I23</f>
        <v>484335.13</v>
      </c>
      <c r="J19" s="28">
        <f aca="true" t="shared" si="0" ref="J19:J23">SUM(B19:I19)</f>
        <v>3676440.2999999993</v>
      </c>
    </row>
    <row r="20" spans="1:10" ht="15">
      <c r="A20" s="26" t="s">
        <v>23</v>
      </c>
      <c r="B20" s="40">
        <f>'[1]I полугодие'!B24+'[1]июль'!B24+'[1]август'!B24+'[1]сентябрь'!B24+'[1]октябрь'!B24+'[1]ноябрь'!B24+'[1]декабрь'!B24</f>
        <v>382961.98999999993</v>
      </c>
      <c r="C20" s="27">
        <f>'[1]I полугодие'!C24+'[1]июль'!C24+'[1]август'!C24+'[1]сентябрь'!C24+'[1]октябрь'!C24+'[1]ноябрь'!C24+'[1]декабрь'!C24</f>
        <v>239716.89</v>
      </c>
      <c r="D20" s="27">
        <f>'[1]I полугодие'!D24+'[1]июль'!D24+'[1]август'!D24+'[1]сентябрь'!D24+'[1]октябрь'!D24+'[1]ноябрь'!D24+'[1]декабрь'!D24</f>
        <v>365159.72</v>
      </c>
      <c r="E20" s="27">
        <f>'[1]I полугодие'!E24+'[1]июль'!E24+'[1]август'!E24+'[1]сентябрь'!E24+'[1]октябрь'!E24+'[1]ноябрь'!E24+'[1]декабрь'!E24</f>
        <v>324360.4699999999</v>
      </c>
      <c r="F20" s="27">
        <f>'[1]I полугодие'!F24+'[1]июль'!F24+'[1]август'!F24+'[1]сентябрь'!F24+'[1]октябрь'!F24+'[1]ноябрь'!F24+'[1]декабрь'!F24</f>
        <v>310208.92000000004</v>
      </c>
      <c r="G20" s="27">
        <f>'[1]I полугодие'!G24+'[1]июль'!G24+'[1]август'!G24+'[1]сентябрь'!G24+'[1]октябрь'!G24+'[1]ноябрь'!G24+'[1]декабрь'!G24</f>
        <v>364145.67</v>
      </c>
      <c r="H20" s="27">
        <f>'[1]I полугодие'!H24+'[1]июль'!H24+'[1]август'!H24+'[1]сентябрь'!H24+'[1]октябрь'!H24+'[1]ноябрь'!H24+'[1]декабрь'!H24</f>
        <v>139053.03999999998</v>
      </c>
      <c r="I20" s="27">
        <f>'[1]I полугодие'!I24+'[1]июль'!I24+'[1]август'!I24+'[1]сентябрь'!I24+'[1]октябрь'!I24+'[1]ноябрь'!I24+'[1]декабрь'!I24</f>
        <v>366516.15</v>
      </c>
      <c r="J20" s="28">
        <f>SUM(B20:I20)</f>
        <v>2492122.8499999996</v>
      </c>
    </row>
    <row r="21" spans="1:10" ht="15">
      <c r="A21" s="26" t="s">
        <v>24</v>
      </c>
      <c r="B21" s="40">
        <f>'[1]I полугодие'!B25+'[1]июль'!B25+'[1]август'!B25+'[1]сентябрь'!B25+'[1]октябрь'!B25+'[1]ноябрь'!B25+'[1]декабрь'!B25</f>
        <v>613433.96</v>
      </c>
      <c r="C21" s="27">
        <f>'[1]I полугодие'!C25+'[1]июль'!C25+'[1]август'!C25+'[1]сентябрь'!C25+'[1]октябрь'!C25+'[1]ноябрь'!C25+'[1]декабрь'!C25</f>
        <v>550351.65</v>
      </c>
      <c r="D21" s="27">
        <f>'[1]I полугодие'!D25+'[1]июль'!D25+'[1]август'!D25+'[1]сентябрь'!D25+'[1]октябрь'!D25+'[1]ноябрь'!D25+'[1]декабрь'!D25</f>
        <v>834861.76</v>
      </c>
      <c r="E21" s="27">
        <f>'[1]I полугодие'!E25+'[1]июль'!E25+'[1]август'!E25+'[1]сентябрь'!E25+'[1]октябрь'!E25+'[1]ноябрь'!E25+'[1]декабрь'!E25</f>
        <v>780961.7</v>
      </c>
      <c r="F21" s="27">
        <f>'[1]I полугодие'!F25+'[1]июль'!F25+'[1]август'!F25+'[1]сентябрь'!F25+'[1]октябрь'!F25+'[1]ноябрь'!F25+'[1]декабрь'!F25</f>
        <v>776586.69</v>
      </c>
      <c r="G21" s="27">
        <f>'[1]I полугодие'!G25+'[1]июль'!G25+'[1]август'!G25+'[1]сентябрь'!G25+'[1]октябрь'!G25+'[1]ноябрь'!G25+'[1]декабрь'!G25</f>
        <v>747793.1199999999</v>
      </c>
      <c r="H21" s="27">
        <f>'[1]I полугодие'!H25+'[1]июль'!H25+'[1]август'!H25+'[1]сентябрь'!H25+'[1]октябрь'!H25+'[1]ноябрь'!H25+'[1]декабрь'!H25</f>
        <v>383036.98</v>
      </c>
      <c r="I21" s="27">
        <f>'[1]I полугодие'!I25+'[1]июль'!I25+'[1]август'!I25+'[1]сентябрь'!I25+'[1]октябрь'!I25+'[1]ноябрь'!I25+'[1]декабрь'!I25</f>
        <v>845936.1699999999</v>
      </c>
      <c r="J21" s="28">
        <f t="shared" si="0"/>
        <v>5532962.029999999</v>
      </c>
    </row>
    <row r="22" spans="1:10" ht="15">
      <c r="A22" s="26" t="s">
        <v>25</v>
      </c>
      <c r="B22" s="40">
        <f>'[1]I полугодие'!B27+'[1]июль'!B27+'[1]август'!B27+'[1]сентябрь'!B27+'[1]октябрь'!B27+'[1]ноябрь'!B27+'[1]декабрь'!B27</f>
        <v>1436395.8800000001</v>
      </c>
      <c r="C22" s="27">
        <f>'[1]I полугодие'!C27+'[1]июль'!C27+'[1]август'!C27+'[1]сентябрь'!C27+'[1]октябрь'!C27+'[1]ноябрь'!C27+'[1]декабрь'!C27</f>
        <v>1113161.72</v>
      </c>
      <c r="D22" s="27">
        <f>'[1]I полугодие'!D27+'[1]июль'!D27+'[1]август'!D27+'[1]сентябрь'!D27+'[1]октябрь'!D27+'[1]ноябрь'!D27+'[1]декабрь'!D27</f>
        <v>1370838.82</v>
      </c>
      <c r="E22" s="27">
        <f>'[1]I полугодие'!E27+'[1]июль'!E27+'[1]август'!E27+'[1]сентябрь'!E27+'[1]октябрь'!E27+'[1]ноябрь'!E27+'[1]декабрь'!E27</f>
        <v>1587389.56</v>
      </c>
      <c r="F22" s="27">
        <f>'[1]I полугодие'!F27+'[1]июль'!F27+'[1]август'!F27+'[1]сентябрь'!F27+'[1]октябрь'!F27+'[1]ноябрь'!F27+'[1]декабрь'!F27</f>
        <v>1084280.4300000002</v>
      </c>
      <c r="G22" s="27">
        <f>'[1]I полугодие'!G27+'[1]июль'!G27+'[1]август'!G27+'[1]сентябрь'!G27+'[1]октябрь'!G27+'[1]ноябрь'!G27+'[1]декабрь'!G27</f>
        <v>1425009.3800000001</v>
      </c>
      <c r="H22" s="27">
        <f>'[1]I полугодие'!H27+'[1]июль'!H27+'[1]август'!H27+'[1]сентябрь'!H27+'[1]октябрь'!H27+'[1]ноябрь'!H27+'[1]декабрь'!H27</f>
        <v>570408.9299999999</v>
      </c>
      <c r="I22" s="27">
        <f>'[1]I полугодие'!I27+'[1]июль'!I27+'[1]август'!I27+'[1]сентябрь'!I27+'[1]октябрь'!I27+'[1]ноябрь'!I27+'[1]декабрь'!I27</f>
        <v>1160886.8</v>
      </c>
      <c r="J22" s="28">
        <f t="shared" si="0"/>
        <v>9748371.520000001</v>
      </c>
    </row>
    <row r="23" spans="1:10" ht="15">
      <c r="A23" s="29" t="s">
        <v>19</v>
      </c>
      <c r="B23" s="41">
        <v>881862.52</v>
      </c>
      <c r="C23" s="30" t="e">
        <f>#REF!</f>
        <v>#REF!</v>
      </c>
      <c r="D23" s="30" t="e">
        <f>#REF!</f>
        <v>#REF!</v>
      </c>
      <c r="E23" s="30" t="e">
        <f>#REF!</f>
        <v>#REF!</v>
      </c>
      <c r="F23" s="30" t="e">
        <f>#REF!</f>
        <v>#REF!</v>
      </c>
      <c r="G23" s="30" t="e">
        <f>#REF!</f>
        <v>#REF!</v>
      </c>
      <c r="H23" s="30" t="e">
        <f>#REF!</f>
        <v>#REF!</v>
      </c>
      <c r="I23" s="30" t="e">
        <f>#REF!</f>
        <v>#REF!</v>
      </c>
      <c r="J23" s="25" t="e">
        <f t="shared" si="0"/>
        <v>#REF!</v>
      </c>
    </row>
    <row r="24" spans="1:10" ht="15">
      <c r="A24" s="29" t="s">
        <v>20</v>
      </c>
      <c r="B24" s="41">
        <f>SUM(B25:B31)</f>
        <v>2609554.21</v>
      </c>
      <c r="C24" s="30" t="e">
        <f>#REF!+#REF!</f>
        <v>#REF!</v>
      </c>
      <c r="D24" s="30" t="e">
        <f>#REF!+#REF!</f>
        <v>#REF!</v>
      </c>
      <c r="E24" s="30" t="e">
        <f>#REF!+#REF!</f>
        <v>#REF!</v>
      </c>
      <c r="F24" s="30" t="e">
        <f>#REF!+#REF!</f>
        <v>#REF!</v>
      </c>
      <c r="G24" s="30" t="e">
        <f>#REF!+#REF!</f>
        <v>#REF!</v>
      </c>
      <c r="H24" s="30" t="e">
        <f>#REF!+#REF!</f>
        <v>#REF!</v>
      </c>
      <c r="I24" s="30" t="e">
        <f>#REF!+#REF!</f>
        <v>#REF!</v>
      </c>
      <c r="J24" s="25" t="e">
        <f aca="true" t="shared" si="1" ref="J24:J31">SUM(B24:I24)</f>
        <v>#REF!</v>
      </c>
    </row>
    <row r="25" spans="1:10" ht="15">
      <c r="A25" s="26" t="s">
        <v>28</v>
      </c>
      <c r="B25" s="40">
        <f>'[1]I полугодие'!B45+'[1]июль'!B45+'[1]август'!B45+'[1]сентябрь'!B45+'[1]октябрь'!B45+'[1]ноябрь'!B45+'[1]декабрь'!B45</f>
        <v>53134.04</v>
      </c>
      <c r="C25" s="27">
        <f>'[1]I полугодие'!C45+'[1]июль'!C45+'[1]август'!C45+'[1]сентябрь'!C45+'[1]октябрь'!C45+'[1]ноябрь'!C45+'[1]декабрь'!C45</f>
        <v>41014.549999999996</v>
      </c>
      <c r="D25" s="27">
        <f>'[1]I полугодие'!D45+'[1]июль'!D45+'[1]август'!D45+'[1]сентябрь'!D45+'[1]октябрь'!D45+'[1]ноябрь'!D45+'[1]декабрь'!D45</f>
        <v>38573.350000000006</v>
      </c>
      <c r="E25" s="27">
        <f>'[1]I полугодие'!E45+'[1]июль'!E45+'[1]август'!E45+'[1]сентябрь'!E45+'[1]октябрь'!E45+'[1]ноябрь'!E45+'[1]декабрь'!E45</f>
        <v>126197.35</v>
      </c>
      <c r="F25" s="27">
        <f>'[1]I полугодие'!F45+'[1]июль'!F45+'[1]август'!F45+'[1]сентябрь'!F45+'[1]октябрь'!F45+'[1]ноябрь'!F45+'[1]декабрь'!F45</f>
        <v>219133.24</v>
      </c>
      <c r="G25" s="27">
        <f>'[1]I полугодие'!G45+'[1]июль'!G45+'[1]август'!G45+'[1]сентябрь'!G45+'[1]октябрь'!G45+'[1]ноябрь'!G45+'[1]декабрь'!G45</f>
        <v>130897.28</v>
      </c>
      <c r="H25" s="27">
        <f>'[1]I полугодие'!H45+'[1]июль'!H45+'[1]август'!H45+'[1]сентябрь'!H45+'[1]октябрь'!H45+'[1]ноябрь'!H45+'[1]декабрь'!H45</f>
        <v>9936.68</v>
      </c>
      <c r="I25" s="27">
        <f>'[1]I полугодие'!I45+'[1]июль'!I45+'[1]август'!I45+'[1]сентябрь'!I45+'[1]октябрь'!I45+'[1]ноябрь'!I45+'[1]декабрь'!I45</f>
        <v>42392.29</v>
      </c>
      <c r="J25" s="31">
        <f>SUM(B25:I25)</f>
        <v>661278.7800000001</v>
      </c>
    </row>
    <row r="26" spans="1:10" ht="15">
      <c r="A26" s="26" t="s">
        <v>26</v>
      </c>
      <c r="B26" s="40">
        <f>'[1]I полугодие'!B46+'[1]июль'!B46+'[1]август'!B46+'[1]сентябрь'!B46+'[1]октябрь'!B46+'[1]ноябрь'!B46+'[1]декабрь'!B46</f>
        <v>385801.05999999994</v>
      </c>
      <c r="C26" s="27">
        <f>'[1]I полугодие'!C46+'[1]июль'!C46+'[1]август'!C46+'[1]сентябрь'!C46+'[1]октябрь'!C46+'[1]ноябрь'!C46+'[1]декабрь'!C46</f>
        <v>329015.33</v>
      </c>
      <c r="D26" s="27">
        <f>'[1]I полугодие'!D46+'[1]июль'!D46+'[1]август'!D46+'[1]сентябрь'!D46+'[1]октябрь'!D46+'[1]ноябрь'!D46+'[1]декабрь'!D46</f>
        <v>320713.88</v>
      </c>
      <c r="E26" s="27">
        <f>'[1]I полугодие'!E46+'[1]июль'!E46+'[1]август'!E46+'[1]сентябрь'!E46+'[1]октябрь'!E46+'[1]ноябрь'!E46+'[1]декабрь'!E46</f>
        <v>561958.7000000001</v>
      </c>
      <c r="F26" s="27">
        <f>'[1]I полугодие'!F46+'[1]июль'!F46+'[1]август'!F46+'[1]сентябрь'!F46+'[1]октябрь'!F46+'[1]ноябрь'!F46+'[1]декабрь'!F46</f>
        <v>585308.78</v>
      </c>
      <c r="G26" s="27">
        <f>'[1]I полугодие'!G46+'[1]июль'!G46+'[1]август'!G46+'[1]сентябрь'!G46+'[1]октябрь'!G46+'[1]ноябрь'!G46+'[1]декабрь'!G46</f>
        <v>489979.3499999999</v>
      </c>
      <c r="H26" s="27">
        <f>'[1]I полугодие'!H46+'[1]июль'!H46+'[1]август'!H46+'[1]сентябрь'!H46+'[1]октябрь'!H46+'[1]ноябрь'!H46+'[1]декабрь'!H46</f>
        <v>91767.68000000001</v>
      </c>
      <c r="I26" s="27">
        <f>'[1]I полугодие'!I46+'[1]июль'!I46+'[1]август'!I46+'[1]сентябрь'!I46+'[1]октябрь'!I46+'[1]ноябрь'!I46+'[1]декабрь'!I46</f>
        <v>362724.97</v>
      </c>
      <c r="J26" s="31">
        <f t="shared" si="1"/>
        <v>3127269.75</v>
      </c>
    </row>
    <row r="27" spans="1:10" ht="15.75" customHeight="1">
      <c r="A27" s="26" t="s">
        <v>27</v>
      </c>
      <c r="B27" s="40">
        <f>'[1]I полугодие'!B47+'[1]июль'!B47+'[1]август'!B47+'[1]сентябрь'!B47+'[1]октябрь'!B47+'[1]ноябрь'!B47+'[1]декабрь'!B47</f>
        <v>120313.06000000001</v>
      </c>
      <c r="C27" s="27">
        <f>'[1]I полугодие'!C47+'[1]июль'!C47+'[1]август'!C47+'[1]сентябрь'!C47+'[1]октябрь'!C47+'[1]ноябрь'!C47+'[1]декабрь'!C47</f>
        <v>102770.07</v>
      </c>
      <c r="D27" s="27">
        <f>'[1]I полугодие'!D47+'[1]июль'!D47+'[1]август'!D47+'[1]сентябрь'!D47+'[1]октябрь'!D47+'[1]ноябрь'!D47+'[1]декабрь'!D47</f>
        <v>100180.87</v>
      </c>
      <c r="E27" s="27">
        <f>'[1]I полугодие'!E47+'[1]июль'!E47+'[1]август'!E47+'[1]сентябрь'!E47+'[1]октябрь'!E47+'[1]ноябрь'!E47+'[1]декабрь'!E47</f>
        <v>175624.11</v>
      </c>
      <c r="F27" s="27">
        <f>'[1]I полугодие'!F47+'[1]июль'!F47+'[1]август'!F47+'[1]сентябрь'!F47+'[1]октябрь'!F47+'[1]ноябрь'!F47+'[1]декабрь'!F47</f>
        <v>182438.99000000002</v>
      </c>
      <c r="G27" s="27">
        <f>'[1]I полугодие'!G47+'[1]июль'!G47+'[1]август'!G47+'[1]сентябрь'!G47+'[1]октябрь'!G47+'[1]ноябрь'!G47+'[1]декабрь'!G47</f>
        <v>152660.67</v>
      </c>
      <c r="H27" s="27">
        <f>'[1]I полугодие'!H47+'[1]июль'!H47+'[1]август'!H47+'[1]сентябрь'!H47+'[1]октябрь'!H47+'[1]ноябрь'!H47+'[1]декабрь'!H47</f>
        <v>28444.550000000003</v>
      </c>
      <c r="I27" s="27">
        <f>'[1]I полугодие'!I47+'[1]июль'!I47+'[1]август'!I47+'[1]сентябрь'!I47+'[1]октябрь'!I47+'[1]ноябрь'!I47+'[1]декабрь'!I47</f>
        <v>113330.34999999999</v>
      </c>
      <c r="J27" s="31">
        <f t="shared" si="1"/>
        <v>975762.67</v>
      </c>
    </row>
    <row r="28" spans="1:10" ht="15">
      <c r="A28" s="26" t="s">
        <v>29</v>
      </c>
      <c r="B28" s="40">
        <f>'[1]I полугодие'!B50+'[1]июль'!B50+'[1]август'!B50+'[1]сентябрь'!B50+'[1]октябрь'!B50+'[1]ноябрь'!B50+'[1]декабрь'!B50</f>
        <v>23247.13</v>
      </c>
      <c r="C28" s="27">
        <f>'[1]I полугодие'!C50+'[1]июль'!C50+'[1]август'!C50+'[1]сентябрь'!C50+'[1]октябрь'!C50+'[1]ноябрь'!C50+'[1]декабрь'!C50</f>
        <v>0</v>
      </c>
      <c r="D28" s="27">
        <f>'[1]I полугодие'!D50+'[1]июль'!D50+'[1]август'!D50+'[1]сентябрь'!D50+'[1]октябрь'!D50+'[1]ноябрь'!D50+'[1]декабрь'!D50</f>
        <v>195.5</v>
      </c>
      <c r="E28" s="27">
        <f>'[1]I полугодие'!E50+'[1]июль'!E50+'[1]август'!E50+'[1]сентябрь'!E50+'[1]октябрь'!E50+'[1]ноябрь'!E50+'[1]декабрь'!E50</f>
        <v>135.74</v>
      </c>
      <c r="F28" s="27">
        <f>'[1]I полугодие'!F50+'[1]июль'!F50+'[1]август'!F50+'[1]сентябрь'!F50+'[1]октябрь'!F50+'[1]ноябрь'!F50+'[1]декабрь'!F50</f>
        <v>21838.21</v>
      </c>
      <c r="G28" s="27">
        <f>'[1]I полугодие'!G50+'[1]июль'!G50+'[1]август'!G50+'[1]сентябрь'!G50+'[1]октябрь'!G50+'[1]ноябрь'!G50+'[1]декабрь'!G50</f>
        <v>2111.29</v>
      </c>
      <c r="H28" s="27">
        <f>'[1]I полугодие'!H50+'[1]июль'!H50+'[1]август'!H50+'[1]сентябрь'!H50+'[1]октябрь'!H50+'[1]ноябрь'!H50+'[1]декабрь'!H50</f>
        <v>0</v>
      </c>
      <c r="I28" s="27">
        <f>'[1]I полугодие'!I50+'[1]июль'!I50+'[1]август'!I50+'[1]сентябрь'!I50+'[1]октябрь'!I50+'[1]ноябрь'!I50+'[1]декабрь'!I50</f>
        <v>201.43</v>
      </c>
      <c r="J28" s="31">
        <f t="shared" si="1"/>
        <v>47729.3</v>
      </c>
    </row>
    <row r="29" spans="1:10" ht="13.5" customHeight="1">
      <c r="A29" s="26" t="s">
        <v>30</v>
      </c>
      <c r="B29" s="40">
        <f>'[1]I полугодие'!B51+'[1]июль'!B51+'[1]август'!B51+'[1]сентябрь'!B51+'[1]октябрь'!B51+'[1]ноябрь'!B51+'[1]декабрь'!B51</f>
        <v>76639.54</v>
      </c>
      <c r="C29" s="27">
        <f>'[1]I полугодие'!C51+'[1]июль'!C51+'[1]август'!C51+'[1]сентябрь'!C51+'[1]октябрь'!C51+'[1]ноябрь'!C51+'[1]декабрь'!C51</f>
        <v>71560.48999999999</v>
      </c>
      <c r="D29" s="27">
        <f>'[1]I полугодие'!D51+'[1]июль'!D51+'[1]август'!D51+'[1]сентябрь'!D51+'[1]октябрь'!D51+'[1]ноябрь'!D51+'[1]декабрь'!D51</f>
        <v>68451.95000000001</v>
      </c>
      <c r="E29" s="27">
        <f>'[1]I полугодие'!E51+'[1]июль'!E51+'[1]август'!E51+'[1]сентябрь'!E51+'[1]октябрь'!E51+'[1]ноябрь'!E51+'[1]декабрь'!E51</f>
        <v>92551.61</v>
      </c>
      <c r="F29" s="27">
        <f>'[1]I полугодие'!F51+'[1]июль'!F51+'[1]август'!F51+'[1]сентябрь'!F51+'[1]октябрь'!F51+'[1]ноябрь'!F51+'[1]декабрь'!F51</f>
        <v>91323.94</v>
      </c>
      <c r="G29" s="27">
        <f>'[1]I полугодие'!G51+'[1]июль'!G51+'[1]август'!G51+'[1]сентябрь'!G51+'[1]октябрь'!G51+'[1]ноябрь'!G51+'[1]декабрь'!G51</f>
        <v>96225.20999999999</v>
      </c>
      <c r="H29" s="27">
        <f>'[1]I полугодие'!H51+'[1]июль'!H51+'[1]август'!H51+'[1]сентябрь'!H51+'[1]октябрь'!H51+'[1]ноябрь'!H51+'[1]декабрь'!H51</f>
        <v>38399.03</v>
      </c>
      <c r="I29" s="27">
        <f>'[1]I полугодие'!I51+'[1]июль'!I51+'[1]август'!I51+'[1]сентябрь'!I51+'[1]октябрь'!I51+'[1]ноябрь'!I51+'[1]декабрь'!I51</f>
        <v>68455.25</v>
      </c>
      <c r="J29" s="28">
        <f t="shared" si="1"/>
        <v>603607.02</v>
      </c>
    </row>
    <row r="30" spans="1:10" ht="26.25">
      <c r="A30" s="32" t="s">
        <v>31</v>
      </c>
      <c r="B30" s="40">
        <f>'[1]I полугодие'!B55+'[1]июль'!B55+'[1]август'!B55+'[1]сентябрь'!B55+'[1]октябрь'!B55+'[1]ноябрь'!B55+'[1]декабрь'!B55</f>
        <v>43274.380000000005</v>
      </c>
      <c r="C30" s="27">
        <f>'[1]I полугодие'!C55+'[1]июль'!C55+'[1]август'!C55+'[1]сентябрь'!C55+'[1]октябрь'!C55+'[1]ноябрь'!C55+'[1]декабрь'!C55</f>
        <v>0</v>
      </c>
      <c r="D30" s="27">
        <f>'[1]I полугодие'!D55+'[1]июль'!D55+'[1]август'!D55+'[1]сентябрь'!D55+'[1]октябрь'!D55+'[1]ноябрь'!D55+'[1]декабрь'!D55</f>
        <v>10891.57</v>
      </c>
      <c r="E30" s="27">
        <f>'[1]I полугодие'!E55+'[1]июль'!E55+'[1]август'!E55+'[1]сентябрь'!E55+'[1]октябрь'!E55+'[1]ноябрь'!E55+'[1]декабрь'!E55</f>
        <v>12991.56</v>
      </c>
      <c r="F30" s="27">
        <f>'[1]I полугодие'!F55+'[1]июль'!F55+'[1]август'!F55+'[1]сентябрь'!F55+'[1]октябрь'!F55+'[1]ноябрь'!F55+'[1]декабрь'!F55</f>
        <v>12991.56</v>
      </c>
      <c r="G30" s="27">
        <f>'[1]I полугодие'!G55+'[1]июль'!G55+'[1]август'!G55+'[1]сентябрь'!G55+'[1]октябрь'!G55+'[1]ноябрь'!G55+'[1]декабрь'!G55</f>
        <v>29471.469999999998</v>
      </c>
      <c r="H30" s="27">
        <f>'[1]I полугодие'!H55+'[1]июль'!H55+'[1]август'!H55+'[1]сентябрь'!H55+'[1]октябрь'!H55+'[1]ноябрь'!H55+'[1]декабрь'!H55</f>
        <v>1421.48</v>
      </c>
      <c r="I30" s="27">
        <f>'[1]I полугодие'!I55+'[1]июль'!I55+'[1]август'!I55+'[1]сентябрь'!I55+'[1]октябрь'!I55+'[1]ноябрь'!I55+'[1]декабрь'!I55</f>
        <v>2252.26</v>
      </c>
      <c r="J30" s="31">
        <f t="shared" si="1"/>
        <v>113294.28</v>
      </c>
    </row>
    <row r="31" spans="1:10" ht="31.5" customHeight="1">
      <c r="A31" s="32" t="s">
        <v>32</v>
      </c>
      <c r="B31" s="40">
        <f>'[1]I полугодие'!B57+'[1]июль'!B57+'[1]август'!B57+'[1]сентябрь'!B57+'[1]октябрь'!B57+'[1]ноябрь'!B57+'[1]декабрь'!B57</f>
        <v>1907145</v>
      </c>
      <c r="C31" s="27">
        <f>'[1]I полугодие'!C57+'[1]июль'!C57+'[1]август'!C57+'[1]сентябрь'!C57+'[1]октябрь'!C57+'[1]ноябрь'!C57+'[1]декабрь'!C57</f>
        <v>24920.98</v>
      </c>
      <c r="D31" s="27">
        <f>'[1]I полугодие'!D57+'[1]июль'!D57+'[1]август'!D57+'[1]сентябрь'!D57+'[1]октябрь'!D57+'[1]ноябрь'!D57+'[1]декабрь'!D57</f>
        <v>950162.34</v>
      </c>
      <c r="E31" s="27">
        <f>'[1]I полугодие'!E57+'[1]июль'!E57+'[1]август'!E57+'[1]сентябрь'!E57+'[1]октябрь'!E57+'[1]ноябрь'!E57+'[1]декабрь'!E57</f>
        <v>816748</v>
      </c>
      <c r="F31" s="27">
        <f>'[1]I полугодие'!F57+'[1]июль'!F57+'[1]август'!F57+'[1]сентябрь'!F57+'[1]октябрь'!F57+'[1]ноябрь'!F57+'[1]декабрь'!F57</f>
        <v>463394</v>
      </c>
      <c r="G31" s="27">
        <f>'[1]I полугодие'!G57+'[1]июль'!G57+'[1]август'!G57+'[1]сентябрь'!G57+'[1]октябрь'!G57+'[1]ноябрь'!G57+'[1]декабрь'!G57</f>
        <v>485465</v>
      </c>
      <c r="H31" s="27">
        <f>'[1]I полугодие'!H57+'[1]июль'!H57+'[1]август'!H57+'[1]сентябрь'!H57+'[1]октябрь'!H57+'[1]ноябрь'!H57+'[1]декабрь'!H57</f>
        <v>13135</v>
      </c>
      <c r="I31" s="27">
        <f>'[1]I полугодие'!I57+'[1]июль'!I57+'[1]август'!I57+'[1]сентябрь'!I57+'[1]октябрь'!I57+'[1]ноябрь'!I57+'[1]декабрь'!I57</f>
        <v>523047</v>
      </c>
      <c r="J31" s="28">
        <f t="shared" si="1"/>
        <v>5184017.32</v>
      </c>
    </row>
    <row r="32" spans="2:10" ht="12.75" customHeight="1">
      <c r="B32" s="33"/>
      <c r="C32" s="33"/>
      <c r="D32" s="5"/>
      <c r="E32" s="5"/>
      <c r="F32" s="5"/>
      <c r="G32" s="5"/>
      <c r="H32" s="5"/>
      <c r="I32" s="5"/>
      <c r="J32" s="5"/>
    </row>
    <row r="33" spans="1:12" ht="15">
      <c r="A33"/>
      <c r="B33"/>
      <c r="C33"/>
      <c r="D33"/>
      <c r="E33"/>
      <c r="F33"/>
      <c r="G33"/>
      <c r="H33" s="5"/>
      <c r="I33" s="5"/>
      <c r="J33" s="33"/>
      <c r="L33" s="2"/>
    </row>
    <row r="34" spans="1:7" ht="15.75" customHeight="1">
      <c r="A34" s="49" t="s">
        <v>37</v>
      </c>
      <c r="B34" s="5"/>
      <c r="C34"/>
      <c r="D34"/>
      <c r="E34"/>
      <c r="F34"/>
      <c r="G34"/>
    </row>
    <row r="35" spans="1:6" ht="18" customHeight="1">
      <c r="A35" s="50" t="s">
        <v>38</v>
      </c>
      <c r="B35" s="51"/>
      <c r="C35"/>
      <c r="D35"/>
      <c r="E35"/>
      <c r="F35"/>
    </row>
    <row r="36" spans="1:6" ht="16.5" customHeight="1">
      <c r="A36" s="50" t="s">
        <v>39</v>
      </c>
      <c r="B36" s="51"/>
      <c r="C36"/>
      <c r="D36"/>
      <c r="E36"/>
      <c r="F36"/>
    </row>
    <row r="37" spans="1:6" ht="18.75" customHeight="1">
      <c r="A37" s="50" t="s">
        <v>40</v>
      </c>
      <c r="B37" s="51"/>
      <c r="C37"/>
      <c r="D37"/>
      <c r="E37"/>
      <c r="F37"/>
    </row>
    <row r="38" spans="1:7" ht="15">
      <c r="A38" s="49"/>
      <c r="B38" s="5"/>
      <c r="C38"/>
      <c r="D38"/>
      <c r="E38"/>
      <c r="F38"/>
      <c r="G38"/>
    </row>
    <row r="39" spans="1:7" ht="15">
      <c r="A39"/>
      <c r="B39"/>
      <c r="C39"/>
      <c r="D39"/>
      <c r="E39"/>
      <c r="F39"/>
      <c r="G39"/>
    </row>
  </sheetData>
  <mergeCells count="9">
    <mergeCell ref="J10:J11"/>
    <mergeCell ref="A3:B4"/>
    <mergeCell ref="A12:D12"/>
    <mergeCell ref="A35:B35"/>
    <mergeCell ref="A36:B36"/>
    <mergeCell ref="A37:B37"/>
    <mergeCell ref="A16:B16"/>
    <mergeCell ref="A10:A11"/>
    <mergeCell ref="B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Смирнова Людмила Григорьевна</cp:lastModifiedBy>
  <cp:lastPrinted>2016-04-05T13:36:49Z</cp:lastPrinted>
  <dcterms:created xsi:type="dcterms:W3CDTF">2015-06-11T13:17:57Z</dcterms:created>
  <dcterms:modified xsi:type="dcterms:W3CDTF">2016-06-09T09:43:01Z</dcterms:modified>
  <cp:category/>
  <cp:version/>
  <cp:contentType/>
  <cp:contentStatus/>
</cp:coreProperties>
</file>