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020" windowHeight="11895" activeTab="0"/>
  </bookViews>
  <sheets>
    <sheet name="Лист1" sheetId="12" r:id="rId1"/>
  </sheets>
  <externalReferences>
    <externalReference r:id="rId4"/>
  </externalReferences>
  <definedNames/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4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дератизация
</t>
        </r>
      </text>
    </comment>
  </commentList>
</comments>
</file>

<file path=xl/sharedStrings.xml><?xml version="1.0" encoding="utf-8"?>
<sst xmlns="http://schemas.openxmlformats.org/spreadsheetml/2006/main" count="55" uniqueCount="50">
  <si>
    <t>Закрытое акционерное общество "Вологодский подшипниковый завод"</t>
  </si>
  <si>
    <t>Наименование показателя</t>
  </si>
  <si>
    <t>Адрес многоквартирного дома</t>
  </si>
  <si>
    <t>ИТОГО:</t>
  </si>
  <si>
    <t>Гагарина, 37А</t>
  </si>
  <si>
    <t>Ильюшина, 11</t>
  </si>
  <si>
    <t>Ильюшина, 13</t>
  </si>
  <si>
    <t>Панкратова, 71</t>
  </si>
  <si>
    <t>Панкратова, 73</t>
  </si>
  <si>
    <t>Панкратова, 75</t>
  </si>
  <si>
    <t>Панкратова, 75А корп.1</t>
  </si>
  <si>
    <t>Панкратова, 75А корп.2</t>
  </si>
  <si>
    <t xml:space="preserve">в том числе: </t>
  </si>
  <si>
    <t>1.1. Выручка от реализации коммунальных услуг, услуг по управлению,  содержанию и текущему ремонту общего имущества МКД всего, руб. (без НДС) (62.18/90.19)</t>
  </si>
  <si>
    <t>29.4.112 Консультационные услуги</t>
  </si>
  <si>
    <t>29.4.113 Услуги по ведению бухгалтерского учета</t>
  </si>
  <si>
    <t>Сведения о доходах, полученных за оказание услуг по управлению многоквартирным домом (по данным раздельного учета доходов и расходов)</t>
  </si>
  <si>
    <t>Сведения о расходах, понесенных в связи с оказанием услуг по управлению многоквартирным домом (по данным раздельного учета доходов и расходов)</t>
  </si>
  <si>
    <t>Сведения о доходах и расходах управляющей организации ЗАО "ВПЗ" за 2015 год по МКД Ильюшина 13</t>
  </si>
  <si>
    <t>2. ЗАТРАТЫ Дт 29.4</t>
  </si>
  <si>
    <t>2.1.Коммунальные услуги</t>
  </si>
  <si>
    <t>Водоснабжение</t>
  </si>
  <si>
    <t>Водоотведение</t>
  </si>
  <si>
    <t>Электроснабжение</t>
  </si>
  <si>
    <t>Отопление</t>
  </si>
  <si>
    <t>2.2. Расходы управляющей организации по управлению МКД</t>
  </si>
  <si>
    <t>Заработная плата</t>
  </si>
  <si>
    <t>Отчисления на социальное страхование</t>
  </si>
  <si>
    <t>Электроэнергия</t>
  </si>
  <si>
    <t>Тепловая энергия</t>
  </si>
  <si>
    <t>Канцелярские расходы</t>
  </si>
  <si>
    <t>Услуги связи</t>
  </si>
  <si>
    <t>Диспетчеризация</t>
  </si>
  <si>
    <t>Прочие расходы</t>
  </si>
  <si>
    <t>2.3. Расходы по содержанию и ремонту общего имущества МКД</t>
  </si>
  <si>
    <t>Материалы</t>
  </si>
  <si>
    <t>Дератизация и дезинсекция</t>
  </si>
  <si>
    <t>Вывоз и утилизация бытовых отходов</t>
  </si>
  <si>
    <t>Обслуживание и ремонт общедомовых приборов учета коммунальных ресурсов</t>
  </si>
  <si>
    <t>Текущий ремонт общего имущества (согласно сметы, утвержденной общим собранием собственников помещений МКД)</t>
  </si>
  <si>
    <t xml:space="preserve">1.Начислено коммунальных услуг всего, руб. (без НДС) </t>
  </si>
  <si>
    <t>Отчетный период: с 01.01.2015 по 31.12.2015 г.</t>
  </si>
  <si>
    <t>За отчетный период:</t>
  </si>
  <si>
    <t>1) решением общего собрания собственников № 6 от 06.06.2014 (тариф на период с 01.07.14-30.06.2015г.)</t>
  </si>
  <si>
    <t>2) решением общего собрания собственников № 9 от 05.06.2015 (тариф на период с 01.07.15-30.06.2016г.)</t>
  </si>
  <si>
    <t>Примечание</t>
  </si>
  <si>
    <t xml:space="preserve"> - Работы по текущему ремонту, утвержденному сметой на период с 01.07.14 по 30.06.2015г. выполнены в полном объеме.</t>
  </si>
  <si>
    <t xml:space="preserve"> - Работы по текущему ремонту, утвержденному сметой на период с 01.07.15 по 30.06.2016г. выполняются в соответствии с </t>
  </si>
  <si>
    <t>решением общего собрания общества.</t>
  </si>
  <si>
    <t xml:space="preserve">      В отчетный период управляющая организация исполняла договор управления МКД в соответствии 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</si>
</sst>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Cyr"/>
      <family val="2"/>
    </font>
    <font>
      <sz val="11"/>
      <name val="Arial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0"/>
      <color rgb="FFFF0000"/>
      <name val="Arial Cyr"/>
      <family val="2"/>
    </font>
    <font>
      <sz val="10"/>
      <name val="Arial Cyr"/>
      <family val="2"/>
    </font>
    <font>
      <b/>
      <i/>
      <sz val="9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4"/>
      <name val="Arial Cyr"/>
      <family val="2"/>
    </font>
    <font>
      <i/>
      <sz val="12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 tint="0.04998999834060669"/>
      <name val="Arial Cyr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/>
    <xf numFmtId="0" fontId="0" fillId="0" borderId="0" xfId="0" applyFill="1" applyAlignment="1">
      <alignment horizontal="left"/>
    </xf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4" fontId="2" fillId="2" borderId="5" xfId="0" applyNumberFormat="1" applyFont="1" applyFill="1" applyBorder="1"/>
    <xf numFmtId="4" fontId="2" fillId="2" borderId="6" xfId="0" applyNumberFormat="1" applyFont="1" applyFill="1" applyBorder="1"/>
    <xf numFmtId="0" fontId="6" fillId="0" borderId="7" xfId="0" applyFont="1" applyFill="1" applyBorder="1" applyAlignment="1">
      <alignment horizontal="left" wrapText="1"/>
    </xf>
    <xf numFmtId="4" fontId="2" fillId="0" borderId="8" xfId="0" applyNumberFormat="1" applyFont="1" applyFill="1" applyBorder="1"/>
    <xf numFmtId="4" fontId="2" fillId="0" borderId="9" xfId="0" applyNumberFormat="1" applyFont="1" applyFill="1" applyBorder="1"/>
    <xf numFmtId="0" fontId="7" fillId="3" borderId="7" xfId="0" applyFont="1" applyFill="1" applyBorder="1" applyAlignment="1">
      <alignment horizontal="left" wrapText="1"/>
    </xf>
    <xf numFmtId="4" fontId="8" fillId="3" borderId="8" xfId="0" applyNumberFormat="1" applyFont="1" applyFill="1" applyBorder="1"/>
    <xf numFmtId="4" fontId="7" fillId="3" borderId="9" xfId="0" applyNumberFormat="1" applyFont="1" applyFill="1" applyBorder="1"/>
    <xf numFmtId="4" fontId="9" fillId="0" borderId="8" xfId="0" applyNumberFormat="1" applyFont="1" applyFill="1" applyBorder="1"/>
    <xf numFmtId="4" fontId="9" fillId="4" borderId="8" xfId="0" applyNumberFormat="1" applyFont="1" applyFill="1" applyBorder="1"/>
    <xf numFmtId="4" fontId="9" fillId="5" borderId="5" xfId="0" applyNumberFormat="1" applyFont="1" applyFill="1" applyBorder="1" quotePrefix="1"/>
    <xf numFmtId="4" fontId="9" fillId="5" borderId="10" xfId="0" applyNumberFormat="1" applyFont="1" applyFill="1" applyBorder="1"/>
    <xf numFmtId="0" fontId="7" fillId="6" borderId="7" xfId="0" applyFont="1" applyFill="1" applyBorder="1" applyAlignment="1">
      <alignment wrapText="1" shrinkToFit="1"/>
    </xf>
    <xf numFmtId="4" fontId="2" fillId="6" borderId="8" xfId="0" applyNumberFormat="1" applyFont="1" applyFill="1" applyBorder="1" quotePrefix="1"/>
    <xf numFmtId="4" fontId="5" fillId="6" borderId="9" xfId="0" applyNumberFormat="1" applyFont="1" applyFill="1" applyBorder="1"/>
    <xf numFmtId="0" fontId="4" fillId="0" borderId="7" xfId="0" applyFont="1" applyFill="1" applyBorder="1"/>
    <xf numFmtId="4" fontId="5" fillId="0" borderId="8" xfId="0" applyNumberFormat="1" applyFont="1" applyFill="1" applyBorder="1"/>
    <xf numFmtId="4" fontId="5" fillId="7" borderId="9" xfId="0" applyNumberFormat="1" applyFont="1" applyFill="1" applyBorder="1"/>
    <xf numFmtId="2" fontId="4" fillId="6" borderId="7" xfId="0" applyNumberFormat="1" applyFont="1" applyFill="1" applyBorder="1" applyAlignment="1">
      <alignment wrapText="1"/>
    </xf>
    <xf numFmtId="4" fontId="5" fillId="6" borderId="8" xfId="0" applyNumberFormat="1" applyFont="1" applyFill="1" applyBorder="1"/>
    <xf numFmtId="4" fontId="5" fillId="0" borderId="9" xfId="0" applyNumberFormat="1" applyFont="1" applyFill="1" applyBorder="1"/>
    <xf numFmtId="4" fontId="5" fillId="8" borderId="9" xfId="0" applyNumberFormat="1" applyFont="1" applyFill="1" applyBorder="1"/>
    <xf numFmtId="0" fontId="4" fillId="0" borderId="7" xfId="0" applyFont="1" applyFill="1" applyBorder="1" applyAlignment="1">
      <alignment wrapText="1"/>
    </xf>
    <xf numFmtId="2" fontId="3" fillId="0" borderId="0" xfId="0" applyNumberFormat="1" applyFont="1" applyFill="1"/>
    <xf numFmtId="0" fontId="10" fillId="0" borderId="0" xfId="0" applyFont="1" applyFill="1"/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4" fontId="2" fillId="2" borderId="5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center"/>
    </xf>
    <xf numFmtId="4" fontId="2" fillId="6" borderId="8" xfId="0" applyNumberFormat="1" applyFont="1" applyFill="1" applyBorder="1" applyAlignment="1" quotePrefix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5" fillId="6" borderId="8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wrapText="1" shrinkToFit="1"/>
    </xf>
    <xf numFmtId="4" fontId="2" fillId="5" borderId="5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 quotePrefix="1">
      <alignment horizontal="left"/>
    </xf>
    <xf numFmtId="0" fontId="18" fillId="0" borderId="0" xfId="0" applyFont="1" applyFill="1"/>
    <xf numFmtId="0" fontId="19" fillId="0" borderId="0" xfId="0" applyFont="1" applyAlignment="1">
      <alignment horizontal="center" wrapText="1"/>
    </xf>
    <xf numFmtId="0" fontId="19" fillId="0" borderId="0" xfId="0" applyFont="1" applyFill="1"/>
    <xf numFmtId="4" fontId="20" fillId="3" borderId="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" xfId="0" applyBorder="1"/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Alignment="1">
      <alignment/>
    </xf>
    <xf numFmtId="4" fontId="7" fillId="0" borderId="22" xfId="0" applyNumberFormat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77;%20&#1079;&#1072;&#1090;&#1088;&#1072;&#1090;&#1099;\2015\&#1092;&#1072;&#1082;&#1090;&#1080;&#1095;&#1077;&#1089;&#1082;&#1080;&#1077;%20&#1079;&#1072;&#1090;&#1088;&#1072;&#1090;&#1099;%20&#1087;&#1086;%20&#1091;&#1087;&#1088;&#1072;&#1074;&#1083;&#1103;&#1102;&#1097;&#1077;&#1081;%20&#1086;&#1088;&#1075;&#1072;&#1085;&#1080;&#1079;&#1072;&#1094;&#1080;&#1080;%2029.4%201%20&#1082;&#1074;&#1072;&#1088;&#1090;&#1072;&#1083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 полугодие"/>
      <sheetName val="июль"/>
      <sheetName val="август"/>
      <sheetName val="сентябрь"/>
      <sheetName val="октябрь"/>
      <sheetName val="ноябрь"/>
      <sheetName val="декабрь"/>
      <sheetName val="2015 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B11">
            <v>2454021.42</v>
          </cell>
        </row>
        <row r="20">
          <cell r="E20">
            <v>106731.72</v>
          </cell>
          <cell r="F20">
            <v>103923.62</v>
          </cell>
          <cell r="G20">
            <v>187961.54</v>
          </cell>
          <cell r="H20">
            <v>0</v>
          </cell>
          <cell r="I20">
            <v>0</v>
          </cell>
        </row>
        <row r="23">
          <cell r="B23">
            <v>225214.18</v>
          </cell>
          <cell r="C23">
            <v>165384.07</v>
          </cell>
          <cell r="D23">
            <v>240182.77000000002</v>
          </cell>
          <cell r="E23">
            <v>278212.12</v>
          </cell>
          <cell r="F23">
            <v>238015.8</v>
          </cell>
          <cell r="G23">
            <v>282747</v>
          </cell>
          <cell r="H23">
            <v>199323.18000000002</v>
          </cell>
          <cell r="I23">
            <v>233372.82</v>
          </cell>
        </row>
        <row r="24">
          <cell r="B24">
            <v>178882.93</v>
          </cell>
          <cell r="C24">
            <v>116890.84000000001</v>
          </cell>
          <cell r="D24">
            <v>171609.05</v>
          </cell>
          <cell r="E24">
            <v>152413.15</v>
          </cell>
          <cell r="F24">
            <v>121155.02999999998</v>
          </cell>
          <cell r="G24">
            <v>176815.43</v>
          </cell>
          <cell r="H24">
            <v>139053.03999999998</v>
          </cell>
          <cell r="I24">
            <v>173444.98</v>
          </cell>
        </row>
        <row r="25">
          <cell r="B25">
            <v>296415.96</v>
          </cell>
          <cell r="C25">
            <v>261275.49</v>
          </cell>
          <cell r="D25">
            <v>411837.02999999997</v>
          </cell>
          <cell r="E25">
            <v>380096.52</v>
          </cell>
          <cell r="F25">
            <v>367832.88999999996</v>
          </cell>
          <cell r="G25">
            <v>370803.05</v>
          </cell>
          <cell r="H25">
            <v>383036.98</v>
          </cell>
          <cell r="I25">
            <v>416762.02999999997</v>
          </cell>
        </row>
        <row r="27">
          <cell r="B27">
            <v>945908</v>
          </cell>
          <cell r="C27">
            <v>569395.97</v>
          </cell>
          <cell r="D27">
            <v>826189</v>
          </cell>
          <cell r="E27">
            <v>1012957.02</v>
          </cell>
          <cell r="F27">
            <v>623333.8400000001</v>
          </cell>
          <cell r="G27">
            <v>892023.1299999999</v>
          </cell>
          <cell r="H27">
            <v>570408.9299999999</v>
          </cell>
          <cell r="I27">
            <v>643312</v>
          </cell>
        </row>
        <row r="30">
          <cell r="B30">
            <v>147705.18</v>
          </cell>
          <cell r="C30">
            <v>132372.41999999998</v>
          </cell>
          <cell r="D30">
            <v>134320.65</v>
          </cell>
          <cell r="E30">
            <v>169058.34999999998</v>
          </cell>
          <cell r="F30">
            <v>277710.93</v>
          </cell>
          <cell r="G30">
            <v>186972.93</v>
          </cell>
          <cell r="H30">
            <v>92683.92</v>
          </cell>
          <cell r="I30">
            <v>133152.88999999998</v>
          </cell>
        </row>
        <row r="31">
          <cell r="B31">
            <v>45906.71</v>
          </cell>
          <cell r="C31">
            <v>41155.020000000004</v>
          </cell>
          <cell r="D31">
            <v>41752.049999999996</v>
          </cell>
          <cell r="E31">
            <v>52512.869999999995</v>
          </cell>
          <cell r="F31">
            <v>86331.92</v>
          </cell>
          <cell r="G31">
            <v>58122.21</v>
          </cell>
          <cell r="H31">
            <v>28825.419999999995</v>
          </cell>
          <cell r="I31">
            <v>41023.91</v>
          </cell>
        </row>
        <row r="32">
          <cell r="B32">
            <v>1832.58</v>
          </cell>
          <cell r="C32">
            <v>6623.089999999999</v>
          </cell>
          <cell r="D32">
            <v>4488.91</v>
          </cell>
          <cell r="E32">
            <v>14409.04</v>
          </cell>
          <cell r="F32">
            <v>6170.120000000001</v>
          </cell>
          <cell r="G32">
            <v>6550.320000000001</v>
          </cell>
          <cell r="H32">
            <v>1022.2399999999999</v>
          </cell>
          <cell r="I32">
            <v>7239.679999999999</v>
          </cell>
        </row>
        <row r="33">
          <cell r="B33">
            <v>0</v>
          </cell>
          <cell r="C33">
            <v>6861.969999999999</v>
          </cell>
          <cell r="D33">
            <v>13054.600000000002</v>
          </cell>
          <cell r="E33">
            <v>79329.23999999999</v>
          </cell>
          <cell r="F33">
            <v>27615.759999999995</v>
          </cell>
          <cell r="G33">
            <v>26974.6</v>
          </cell>
          <cell r="H33">
            <v>0</v>
          </cell>
          <cell r="I33">
            <v>8498.55</v>
          </cell>
        </row>
        <row r="34">
          <cell r="B34">
            <v>391.47999999999996</v>
          </cell>
          <cell r="C34">
            <v>755.0500000000002</v>
          </cell>
          <cell r="D34">
            <v>471.00999999999993</v>
          </cell>
          <cell r="E34">
            <v>5866.150000000001</v>
          </cell>
          <cell r="F34">
            <v>3345.56</v>
          </cell>
          <cell r="G34">
            <v>1519.7700000000002</v>
          </cell>
          <cell r="H34">
            <v>252.04000000000002</v>
          </cell>
          <cell r="I34">
            <v>1548.56</v>
          </cell>
        </row>
        <row r="35">
          <cell r="B35">
            <v>0</v>
          </cell>
          <cell r="C35">
            <v>128.16</v>
          </cell>
          <cell r="D35">
            <v>0</v>
          </cell>
          <cell r="E35">
            <v>270.06</v>
          </cell>
          <cell r="F35">
            <v>104.28</v>
          </cell>
          <cell r="G35">
            <v>57.95</v>
          </cell>
          <cell r="H35">
            <v>0</v>
          </cell>
          <cell r="I35">
            <v>358.14</v>
          </cell>
        </row>
        <row r="36">
          <cell r="B36">
            <v>2443.2700000000004</v>
          </cell>
          <cell r="C36">
            <v>1629.15</v>
          </cell>
          <cell r="D36">
            <v>1558.28</v>
          </cell>
          <cell r="E36">
            <v>2934.04</v>
          </cell>
          <cell r="F36">
            <v>2839.14</v>
          </cell>
          <cell r="G36">
            <v>2921.1500000000005</v>
          </cell>
          <cell r="H36">
            <v>1329.94</v>
          </cell>
          <cell r="I36">
            <v>2353.3900000000003</v>
          </cell>
        </row>
        <row r="37">
          <cell r="B37">
            <v>3787.9100000000003</v>
          </cell>
          <cell r="C37">
            <v>508.17999999999995</v>
          </cell>
          <cell r="D37">
            <v>917.1300000000001</v>
          </cell>
          <cell r="E37">
            <v>9988</v>
          </cell>
          <cell r="F37">
            <v>8695.31</v>
          </cell>
          <cell r="G37">
            <v>8729.8</v>
          </cell>
          <cell r="H37">
            <v>1944.0299999999997</v>
          </cell>
          <cell r="I37">
            <v>18127.570000000003</v>
          </cell>
        </row>
        <row r="38">
          <cell r="B38">
            <v>276752.63</v>
          </cell>
          <cell r="C38">
            <v>203791.99000000002</v>
          </cell>
          <cell r="D38">
            <v>282126.19000000006</v>
          </cell>
          <cell r="E38">
            <v>268720.70999999996</v>
          </cell>
          <cell r="F38">
            <v>286691.6</v>
          </cell>
          <cell r="G38">
            <v>267403.42</v>
          </cell>
          <cell r="H38">
            <v>153413.28999999998</v>
          </cell>
          <cell r="I38">
            <v>270495.60000000003</v>
          </cell>
        </row>
        <row r="40">
          <cell r="B40">
            <v>29.31</v>
          </cell>
          <cell r="C40">
            <v>16937.06</v>
          </cell>
          <cell r="D40">
            <v>27019.040000000005</v>
          </cell>
          <cell r="E40">
            <v>107794.98000000001</v>
          </cell>
          <cell r="F40">
            <v>67795.06999999999</v>
          </cell>
          <cell r="G40">
            <v>62488.12999999999</v>
          </cell>
          <cell r="H40">
            <v>15.41</v>
          </cell>
          <cell r="I40">
            <v>26925.32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5">
          <cell r="B45">
            <v>27886.000000000004</v>
          </cell>
          <cell r="C45">
            <v>18336.83</v>
          </cell>
          <cell r="D45">
            <v>16543.7</v>
          </cell>
          <cell r="E45">
            <v>28168.43</v>
          </cell>
          <cell r="F45">
            <v>22554.600000000002</v>
          </cell>
          <cell r="G45">
            <v>26283.83</v>
          </cell>
          <cell r="H45">
            <v>9936.68</v>
          </cell>
          <cell r="I45">
            <v>19447.87</v>
          </cell>
        </row>
        <row r="46">
          <cell r="B46">
            <v>189072.06</v>
          </cell>
          <cell r="C46">
            <v>150434.49</v>
          </cell>
          <cell r="D46">
            <v>162784.66999999998</v>
          </cell>
          <cell r="E46">
            <v>281922.78</v>
          </cell>
          <cell r="F46">
            <v>287930.67</v>
          </cell>
          <cell r="G46">
            <v>237721.73</v>
          </cell>
          <cell r="H46">
            <v>91767.68000000001</v>
          </cell>
          <cell r="I46">
            <v>171494.34</v>
          </cell>
        </row>
        <row r="47">
          <cell r="B47">
            <v>58963.630000000005</v>
          </cell>
          <cell r="C47">
            <v>46985.17</v>
          </cell>
          <cell r="D47">
            <v>50855.12</v>
          </cell>
          <cell r="E47">
            <v>88113.75</v>
          </cell>
          <cell r="F47">
            <v>89498.45999999999</v>
          </cell>
          <cell r="G47">
            <v>73850.33</v>
          </cell>
          <cell r="H47">
            <v>28444.550000000003</v>
          </cell>
          <cell r="I47">
            <v>53581.270000000004</v>
          </cell>
        </row>
        <row r="50">
          <cell r="B50">
            <v>18281.74</v>
          </cell>
          <cell r="C50">
            <v>0</v>
          </cell>
          <cell r="D50">
            <v>195.5</v>
          </cell>
          <cell r="E50">
            <v>0</v>
          </cell>
          <cell r="F50">
            <v>0</v>
          </cell>
          <cell r="G50">
            <v>2070.79</v>
          </cell>
          <cell r="H50">
            <v>0</v>
          </cell>
          <cell r="I50">
            <v>0</v>
          </cell>
        </row>
        <row r="51">
          <cell r="B51">
            <v>46250.63</v>
          </cell>
          <cell r="C51">
            <v>43183.2</v>
          </cell>
          <cell r="D51">
            <v>41309.920000000006</v>
          </cell>
          <cell r="E51">
            <v>55552.87</v>
          </cell>
          <cell r="F51">
            <v>54871.27</v>
          </cell>
          <cell r="G51">
            <v>57808.719999999994</v>
          </cell>
          <cell r="H51">
            <v>38399.03</v>
          </cell>
          <cell r="I51">
            <v>41310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7">
          <cell r="B57">
            <v>1427984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61">
          <cell r="B61">
            <v>0</v>
          </cell>
          <cell r="C61">
            <v>0</v>
          </cell>
          <cell r="D61">
            <v>4237.29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</sheetData>
      <sheetData sheetId="8">
        <row r="11">
          <cell r="B11">
            <v>307197.61</v>
          </cell>
        </row>
        <row r="23">
          <cell r="B23">
            <v>44624.82</v>
          </cell>
          <cell r="C23">
            <v>25474.5</v>
          </cell>
          <cell r="D23">
            <v>32738.42</v>
          </cell>
          <cell r="E23">
            <v>38834.01</v>
          </cell>
          <cell r="F23">
            <v>43227.97</v>
          </cell>
          <cell r="G23">
            <v>43151.72</v>
          </cell>
          <cell r="H23">
            <v>0</v>
          </cell>
          <cell r="I23">
            <v>32382.84</v>
          </cell>
        </row>
        <row r="24">
          <cell r="B24">
            <v>34466.18</v>
          </cell>
          <cell r="C24">
            <v>18003</v>
          </cell>
          <cell r="D24">
            <v>31882.88</v>
          </cell>
          <cell r="E24">
            <v>29001.81</v>
          </cell>
          <cell r="F24">
            <v>28481.12</v>
          </cell>
          <cell r="G24">
            <v>32013.34</v>
          </cell>
          <cell r="H24">
            <v>0</v>
          </cell>
          <cell r="I24">
            <v>31904.11</v>
          </cell>
        </row>
        <row r="25">
          <cell r="B25">
            <v>44763.25</v>
          </cell>
          <cell r="C25">
            <v>38468.53</v>
          </cell>
          <cell r="D25">
            <v>59086.65</v>
          </cell>
          <cell r="E25">
            <v>55875.97</v>
          </cell>
          <cell r="F25">
            <v>55168.94</v>
          </cell>
          <cell r="G25">
            <v>52047.58</v>
          </cell>
          <cell r="H25">
            <v>0</v>
          </cell>
          <cell r="I25">
            <v>58700.13</v>
          </cell>
        </row>
        <row r="27">
          <cell r="B27">
            <v>35912.89</v>
          </cell>
          <cell r="C27">
            <v>29412</v>
          </cell>
          <cell r="D27">
            <v>17100</v>
          </cell>
          <cell r="E27">
            <v>12825</v>
          </cell>
          <cell r="F27">
            <v>29925</v>
          </cell>
          <cell r="G27">
            <v>14250</v>
          </cell>
          <cell r="H27">
            <v>0</v>
          </cell>
          <cell r="I27">
            <v>15675</v>
          </cell>
        </row>
        <row r="30">
          <cell r="B30">
            <v>34030.38</v>
          </cell>
          <cell r="C30">
            <v>32059.09</v>
          </cell>
          <cell r="D30">
            <v>30949.45</v>
          </cell>
          <cell r="E30">
            <v>39175.8</v>
          </cell>
          <cell r="F30">
            <v>56392.24</v>
          </cell>
          <cell r="G30">
            <v>45057.7</v>
          </cell>
          <cell r="H30">
            <v>0</v>
          </cell>
          <cell r="I30">
            <v>33783.15</v>
          </cell>
        </row>
        <row r="31">
          <cell r="B31">
            <v>10651.51</v>
          </cell>
          <cell r="C31">
            <v>10034.5</v>
          </cell>
          <cell r="D31">
            <v>9687.17</v>
          </cell>
          <cell r="E31">
            <v>12244.03</v>
          </cell>
          <cell r="F31">
            <v>17650.79</v>
          </cell>
          <cell r="G31">
            <v>14103.07</v>
          </cell>
          <cell r="H31">
            <v>0</v>
          </cell>
          <cell r="I31">
            <v>10574.12</v>
          </cell>
        </row>
        <row r="32">
          <cell r="B32">
            <v>327.2</v>
          </cell>
          <cell r="C32">
            <v>1065.8400000000001</v>
          </cell>
          <cell r="D32">
            <v>477.67</v>
          </cell>
          <cell r="E32">
            <v>2240.34</v>
          </cell>
          <cell r="F32">
            <v>653.6700000000001</v>
          </cell>
          <cell r="G32">
            <v>796.76</v>
          </cell>
          <cell r="H32">
            <v>0</v>
          </cell>
          <cell r="I32">
            <v>1000.31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46.02</v>
          </cell>
          <cell r="C34">
            <v>110.97</v>
          </cell>
          <cell r="D34">
            <v>41.1</v>
          </cell>
          <cell r="E34">
            <v>152</v>
          </cell>
          <cell r="F34">
            <v>178.57</v>
          </cell>
          <cell r="G34">
            <v>65.52</v>
          </cell>
          <cell r="H34">
            <v>0</v>
          </cell>
          <cell r="I34">
            <v>175.98999999999998</v>
          </cell>
        </row>
        <row r="35">
          <cell r="B35">
            <v>0</v>
          </cell>
          <cell r="C35">
            <v>24.53</v>
          </cell>
          <cell r="D35">
            <v>0</v>
          </cell>
          <cell r="E35">
            <v>51.69</v>
          </cell>
          <cell r="F35">
            <v>17.9</v>
          </cell>
          <cell r="G35">
            <v>4.67</v>
          </cell>
          <cell r="H35">
            <v>0</v>
          </cell>
          <cell r="I35">
            <v>68.57</v>
          </cell>
        </row>
        <row r="36">
          <cell r="B36">
            <v>780.73</v>
          </cell>
          <cell r="C36">
            <v>729</v>
          </cell>
          <cell r="D36">
            <v>697.27</v>
          </cell>
          <cell r="E36">
            <v>926.14</v>
          </cell>
          <cell r="F36">
            <v>912.45</v>
          </cell>
          <cell r="G36">
            <v>961.68</v>
          </cell>
          <cell r="H36">
            <v>0</v>
          </cell>
          <cell r="I36">
            <v>697.34</v>
          </cell>
        </row>
        <row r="37">
          <cell r="B37">
            <v>688.25</v>
          </cell>
          <cell r="C37">
            <v>129.08</v>
          </cell>
          <cell r="D37">
            <v>194.63</v>
          </cell>
          <cell r="E37">
            <v>1719.8400000000001</v>
          </cell>
          <cell r="F37">
            <v>1503.92</v>
          </cell>
          <cell r="G37">
            <v>1512.64</v>
          </cell>
          <cell r="H37">
            <v>0</v>
          </cell>
          <cell r="I37">
            <v>3083.66</v>
          </cell>
        </row>
        <row r="38">
          <cell r="B38">
            <v>45422.67</v>
          </cell>
          <cell r="C38">
            <v>45685.76</v>
          </cell>
          <cell r="D38">
            <v>36994.54</v>
          </cell>
          <cell r="E38">
            <v>45734.21</v>
          </cell>
          <cell r="F38">
            <v>36967.409999999996</v>
          </cell>
          <cell r="G38">
            <v>34367.020000000004</v>
          </cell>
          <cell r="H38">
            <v>0</v>
          </cell>
          <cell r="I38">
            <v>45747.72</v>
          </cell>
        </row>
        <row r="40">
          <cell r="B40">
            <v>468.85</v>
          </cell>
          <cell r="C40">
            <v>3256.2799999999997</v>
          </cell>
          <cell r="D40">
            <v>3394.65</v>
          </cell>
          <cell r="E40">
            <v>18516.22</v>
          </cell>
          <cell r="F40">
            <v>11841.42</v>
          </cell>
          <cell r="G40">
            <v>10986.189999999999</v>
          </cell>
          <cell r="H40">
            <v>0</v>
          </cell>
          <cell r="I40">
            <v>4901.96</v>
          </cell>
        </row>
        <row r="45">
          <cell r="B45">
            <v>4291.4</v>
          </cell>
          <cell r="C45">
            <v>3057.8</v>
          </cell>
          <cell r="D45">
            <v>3638.4</v>
          </cell>
          <cell r="E45">
            <v>5570.1</v>
          </cell>
          <cell r="F45">
            <v>4955.11</v>
          </cell>
          <cell r="G45">
            <v>5349.1</v>
          </cell>
          <cell r="H45">
            <v>0</v>
          </cell>
          <cell r="I45">
            <v>4287.3</v>
          </cell>
        </row>
        <row r="46">
          <cell r="B46">
            <v>31747.74</v>
          </cell>
          <cell r="C46">
            <v>28617.73</v>
          </cell>
          <cell r="D46">
            <v>24487.12</v>
          </cell>
          <cell r="E46">
            <v>43236.44</v>
          </cell>
          <cell r="F46">
            <v>45779.45</v>
          </cell>
          <cell r="G46">
            <v>41803.42</v>
          </cell>
          <cell r="H46">
            <v>0</v>
          </cell>
          <cell r="I46">
            <v>30795.35</v>
          </cell>
        </row>
        <row r="47">
          <cell r="B47">
            <v>9906.51</v>
          </cell>
          <cell r="C47">
            <v>8945.65</v>
          </cell>
          <cell r="D47">
            <v>7653.28</v>
          </cell>
          <cell r="E47">
            <v>13518.14</v>
          </cell>
          <cell r="F47">
            <v>14314.31</v>
          </cell>
          <cell r="G47">
            <v>13069.03</v>
          </cell>
          <cell r="H47">
            <v>0</v>
          </cell>
          <cell r="I47">
            <v>9627.75</v>
          </cell>
        </row>
        <row r="50">
          <cell r="B50">
            <v>4924.89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7891.34</v>
          </cell>
          <cell r="C51">
            <v>7368.96</v>
          </cell>
          <cell r="D51">
            <v>7048.18</v>
          </cell>
          <cell r="E51">
            <v>9361.9</v>
          </cell>
          <cell r="F51">
            <v>9223.72</v>
          </cell>
          <cell r="G51">
            <v>9720.62</v>
          </cell>
          <cell r="I51">
            <v>7049</v>
          </cell>
        </row>
        <row r="55">
          <cell r="B55">
            <v>15044.7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5458.42</v>
          </cell>
          <cell r="H55">
            <v>0</v>
          </cell>
          <cell r="I55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350026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4986.75</v>
          </cell>
          <cell r="F61">
            <v>4986.75</v>
          </cell>
          <cell r="G61">
            <v>4986.75</v>
          </cell>
          <cell r="H61">
            <v>0</v>
          </cell>
          <cell r="I61">
            <v>0</v>
          </cell>
        </row>
      </sheetData>
      <sheetData sheetId="9">
        <row r="11">
          <cell r="B11">
            <v>302495.79</v>
          </cell>
        </row>
        <row r="23">
          <cell r="B23">
            <v>43202.52</v>
          </cell>
          <cell r="C23">
            <v>30655.75</v>
          </cell>
          <cell r="D23">
            <v>47723.42</v>
          </cell>
          <cell r="E23">
            <v>60136.72</v>
          </cell>
          <cell r="F23">
            <v>49348.96</v>
          </cell>
          <cell r="G23">
            <v>54551.38</v>
          </cell>
          <cell r="H23">
            <v>0</v>
          </cell>
          <cell r="I23">
            <v>50441.02</v>
          </cell>
        </row>
        <row r="24">
          <cell r="B24">
            <v>33833.65</v>
          </cell>
          <cell r="C24">
            <v>21664.63</v>
          </cell>
          <cell r="D24">
            <v>31950.35</v>
          </cell>
          <cell r="E24">
            <v>28588.87</v>
          </cell>
          <cell r="F24">
            <v>30663.2</v>
          </cell>
          <cell r="G24">
            <v>31952.61</v>
          </cell>
          <cell r="H24">
            <v>0</v>
          </cell>
          <cell r="I24">
            <v>31948.08</v>
          </cell>
        </row>
        <row r="25">
          <cell r="B25">
            <v>56184.88</v>
          </cell>
          <cell r="C25">
            <v>48902.75</v>
          </cell>
          <cell r="D25">
            <v>70581.48</v>
          </cell>
          <cell r="E25">
            <v>67837.67</v>
          </cell>
          <cell r="F25">
            <v>69920.13</v>
          </cell>
          <cell r="G25">
            <v>64949.96</v>
          </cell>
          <cell r="H25">
            <v>0</v>
          </cell>
          <cell r="I25">
            <v>76054.03</v>
          </cell>
        </row>
        <row r="27">
          <cell r="B27">
            <v>22800</v>
          </cell>
          <cell r="C27">
            <v>37149.75</v>
          </cell>
          <cell r="D27">
            <v>51300</v>
          </cell>
          <cell r="E27">
            <v>34200</v>
          </cell>
          <cell r="F27">
            <v>15675</v>
          </cell>
          <cell r="G27">
            <v>14250</v>
          </cell>
          <cell r="H27">
            <v>0</v>
          </cell>
          <cell r="I27">
            <v>28500</v>
          </cell>
        </row>
        <row r="30">
          <cell r="B30">
            <v>29379.58</v>
          </cell>
          <cell r="C30">
            <v>27790.11</v>
          </cell>
          <cell r="D30">
            <v>26830.15</v>
          </cell>
          <cell r="E30">
            <v>33838.74</v>
          </cell>
          <cell r="F30">
            <v>52154.66</v>
          </cell>
          <cell r="G30">
            <v>41162.99</v>
          </cell>
          <cell r="H30">
            <v>0</v>
          </cell>
          <cell r="I30">
            <v>28103.05</v>
          </cell>
        </row>
        <row r="31">
          <cell r="B31">
            <v>8825.32</v>
          </cell>
          <cell r="C31">
            <v>8698.3</v>
          </cell>
          <cell r="D31">
            <v>8397.83</v>
          </cell>
          <cell r="E31">
            <v>10203.05</v>
          </cell>
          <cell r="F31">
            <v>16324.41</v>
          </cell>
          <cell r="G31">
            <v>12884.02</v>
          </cell>
          <cell r="H31">
            <v>0</v>
          </cell>
          <cell r="I31">
            <v>8796.25</v>
          </cell>
        </row>
        <row r="32">
          <cell r="B32">
            <v>332.5</v>
          </cell>
          <cell r="C32">
            <v>1201.74</v>
          </cell>
          <cell r="D32">
            <v>718.0799999999999</v>
          </cell>
          <cell r="E32">
            <v>2597.02</v>
          </cell>
          <cell r="F32">
            <v>659.87</v>
          </cell>
          <cell r="G32">
            <v>1139.19</v>
          </cell>
          <cell r="H32">
            <v>0</v>
          </cell>
          <cell r="I32">
            <v>1573.63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55.36</v>
          </cell>
          <cell r="C34">
            <v>126.71</v>
          </cell>
          <cell r="D34">
            <v>198.16000000000003</v>
          </cell>
          <cell r="E34">
            <v>1074.55</v>
          </cell>
          <cell r="F34">
            <v>73.88</v>
          </cell>
          <cell r="G34">
            <v>118.97</v>
          </cell>
          <cell r="H34">
            <v>0</v>
          </cell>
          <cell r="I34">
            <v>160.31</v>
          </cell>
        </row>
        <row r="35">
          <cell r="B35">
            <v>0</v>
          </cell>
          <cell r="C35">
            <v>24.53</v>
          </cell>
          <cell r="D35">
            <v>0</v>
          </cell>
          <cell r="E35">
            <v>666.31</v>
          </cell>
          <cell r="F35">
            <v>4.67</v>
          </cell>
          <cell r="G35">
            <v>20.7</v>
          </cell>
          <cell r="H35">
            <v>0</v>
          </cell>
          <cell r="I35">
            <v>122.93</v>
          </cell>
        </row>
        <row r="36">
          <cell r="B36">
            <v>430.26</v>
          </cell>
          <cell r="C36">
            <v>401.74</v>
          </cell>
          <cell r="D36">
            <v>549.86</v>
          </cell>
          <cell r="E36">
            <v>510.39</v>
          </cell>
          <cell r="F36">
            <v>502.85</v>
          </cell>
          <cell r="G36">
            <v>529.98</v>
          </cell>
          <cell r="H36">
            <v>0</v>
          </cell>
          <cell r="I36">
            <v>384.29</v>
          </cell>
        </row>
        <row r="37">
          <cell r="B37">
            <v>562.07</v>
          </cell>
          <cell r="C37">
            <v>11.25</v>
          </cell>
          <cell r="D37">
            <v>81.94999999999999</v>
          </cell>
          <cell r="E37">
            <v>1570.16</v>
          </cell>
          <cell r="F37">
            <v>1356.46</v>
          </cell>
          <cell r="G37">
            <v>1357.21</v>
          </cell>
          <cell r="H37">
            <v>0</v>
          </cell>
          <cell r="I37">
            <v>2972.47</v>
          </cell>
        </row>
        <row r="38">
          <cell r="B38">
            <v>28863.850000000002</v>
          </cell>
          <cell r="C38">
            <v>46881.950000000004</v>
          </cell>
          <cell r="D38">
            <v>31734.510000000002</v>
          </cell>
          <cell r="E38">
            <v>46931.780000000006</v>
          </cell>
          <cell r="F38">
            <v>40457.38</v>
          </cell>
          <cell r="G38">
            <v>35300.15</v>
          </cell>
          <cell r="H38">
            <v>0</v>
          </cell>
          <cell r="I38">
            <v>47705.049999999996</v>
          </cell>
        </row>
        <row r="40">
          <cell r="B40">
            <v>5.19</v>
          </cell>
          <cell r="C40">
            <v>2823.34</v>
          </cell>
          <cell r="D40">
            <v>2980.54</v>
          </cell>
          <cell r="E40">
            <v>17966.2</v>
          </cell>
          <cell r="F40">
            <v>11299.539999999999</v>
          </cell>
          <cell r="G40">
            <v>10288.869999999999</v>
          </cell>
          <cell r="H40">
            <v>0</v>
          </cell>
          <cell r="I40">
            <v>4487.83</v>
          </cell>
        </row>
        <row r="45">
          <cell r="B45">
            <v>4481.3</v>
          </cell>
          <cell r="C45">
            <v>3647.22</v>
          </cell>
          <cell r="D45">
            <v>3537.4</v>
          </cell>
          <cell r="E45">
            <v>5150</v>
          </cell>
          <cell r="F45">
            <v>61897.68</v>
          </cell>
          <cell r="G45">
            <v>5350.6</v>
          </cell>
          <cell r="H45">
            <v>0</v>
          </cell>
          <cell r="I45">
            <v>3798.7</v>
          </cell>
        </row>
        <row r="46">
          <cell r="B46">
            <v>31978.8</v>
          </cell>
          <cell r="C46">
            <v>31492.57</v>
          </cell>
          <cell r="D46">
            <v>21655.54</v>
          </cell>
          <cell r="E46">
            <v>45295.42</v>
          </cell>
          <cell r="F46">
            <v>45863.8</v>
          </cell>
          <cell r="G46">
            <v>42007.84</v>
          </cell>
          <cell r="H46">
            <v>0</v>
          </cell>
          <cell r="I46">
            <v>30930.08</v>
          </cell>
        </row>
        <row r="47">
          <cell r="B47">
            <v>9926.75</v>
          </cell>
          <cell r="C47">
            <v>9796.85</v>
          </cell>
          <cell r="D47">
            <v>6720.46</v>
          </cell>
          <cell r="E47">
            <v>14100.82</v>
          </cell>
          <cell r="F47">
            <v>14279.86</v>
          </cell>
          <cell r="G47">
            <v>13068.85</v>
          </cell>
          <cell r="H47">
            <v>0</v>
          </cell>
          <cell r="I47">
            <v>9623.4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135.74</v>
          </cell>
          <cell r="F50">
            <v>0</v>
          </cell>
          <cell r="G50">
            <v>40.5</v>
          </cell>
          <cell r="H50">
            <v>0</v>
          </cell>
          <cell r="I50">
            <v>0</v>
          </cell>
        </row>
        <row r="51">
          <cell r="B51">
            <v>6714.89</v>
          </cell>
          <cell r="C51">
            <v>6270.41</v>
          </cell>
          <cell r="D51">
            <v>5997.49</v>
          </cell>
          <cell r="E51">
            <v>8913.04</v>
          </cell>
          <cell r="F51">
            <v>8781.51</v>
          </cell>
          <cell r="G51">
            <v>9254.63</v>
          </cell>
          <cell r="I51">
            <v>5998.25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7">
          <cell r="B57">
            <v>466026</v>
          </cell>
          <cell r="C57">
            <v>0</v>
          </cell>
          <cell r="D57">
            <v>686026</v>
          </cell>
          <cell r="E57">
            <v>450435</v>
          </cell>
          <cell r="F57">
            <v>443955</v>
          </cell>
          <cell r="G57">
            <v>466026</v>
          </cell>
          <cell r="H57">
            <v>0</v>
          </cell>
          <cell r="I57">
            <v>465303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</sheetData>
      <sheetData sheetId="10">
        <row r="11">
          <cell r="B11">
            <v>314732.83</v>
          </cell>
        </row>
        <row r="20">
          <cell r="G20">
            <v>342810.21</v>
          </cell>
        </row>
        <row r="23">
          <cell r="B23">
            <v>51583.99</v>
          </cell>
          <cell r="C23">
            <v>26617.42</v>
          </cell>
          <cell r="D23">
            <v>41551.63</v>
          </cell>
          <cell r="E23">
            <v>56689.2</v>
          </cell>
          <cell r="F23">
            <v>49349.04</v>
          </cell>
          <cell r="G23">
            <v>35735.42</v>
          </cell>
          <cell r="H23">
            <v>0</v>
          </cell>
          <cell r="I23">
            <v>33220.97</v>
          </cell>
        </row>
        <row r="24">
          <cell r="B24">
            <v>33447.96</v>
          </cell>
          <cell r="C24">
            <v>18810.71</v>
          </cell>
          <cell r="D24">
            <v>32795.4</v>
          </cell>
          <cell r="E24">
            <v>28603.77</v>
          </cell>
          <cell r="F24">
            <v>32894.33</v>
          </cell>
          <cell r="G24">
            <v>31958.41</v>
          </cell>
          <cell r="H24">
            <v>0</v>
          </cell>
          <cell r="I24">
            <v>32894.35</v>
          </cell>
        </row>
        <row r="25">
          <cell r="B25">
            <v>48090.07</v>
          </cell>
          <cell r="C25">
            <v>42197.65</v>
          </cell>
          <cell r="D25">
            <v>59458.51</v>
          </cell>
          <cell r="E25">
            <v>51549.74</v>
          </cell>
          <cell r="F25">
            <v>57775.12</v>
          </cell>
          <cell r="G25">
            <v>54562.92</v>
          </cell>
          <cell r="H25">
            <v>0</v>
          </cell>
          <cell r="I25">
            <v>65228</v>
          </cell>
        </row>
        <row r="27">
          <cell r="B27">
            <v>32775</v>
          </cell>
          <cell r="C27">
            <v>43476.75</v>
          </cell>
          <cell r="D27">
            <v>65849.8</v>
          </cell>
          <cell r="E27">
            <v>72832.55</v>
          </cell>
          <cell r="F27">
            <v>65018.88</v>
          </cell>
          <cell r="G27">
            <v>64610.49</v>
          </cell>
          <cell r="H27">
            <v>0</v>
          </cell>
          <cell r="I27">
            <v>65849.8</v>
          </cell>
        </row>
        <row r="30">
          <cell r="B30">
            <v>25435.43</v>
          </cell>
          <cell r="C30">
            <v>23887.78</v>
          </cell>
          <cell r="D30">
            <v>23112.67</v>
          </cell>
          <cell r="E30">
            <v>29046.98</v>
          </cell>
          <cell r="F30">
            <v>39028.48</v>
          </cell>
          <cell r="G30">
            <v>36287.18</v>
          </cell>
          <cell r="H30">
            <v>0</v>
          </cell>
          <cell r="I30">
            <v>23981.77</v>
          </cell>
        </row>
        <row r="31">
          <cell r="B31">
            <v>7961.28</v>
          </cell>
          <cell r="C31">
            <v>7476.88</v>
          </cell>
          <cell r="D31">
            <v>7234.26</v>
          </cell>
          <cell r="E31">
            <v>9073.7</v>
          </cell>
          <cell r="F31">
            <v>12215.92</v>
          </cell>
          <cell r="G31">
            <v>11357.88</v>
          </cell>
          <cell r="H31">
            <v>0</v>
          </cell>
          <cell r="I31">
            <v>7506.29</v>
          </cell>
        </row>
        <row r="32">
          <cell r="B32">
            <v>338.43</v>
          </cell>
          <cell r="C32">
            <v>1096.42</v>
          </cell>
          <cell r="D32">
            <v>479.86</v>
          </cell>
          <cell r="E32">
            <v>2253.64</v>
          </cell>
          <cell r="F32">
            <v>666.78</v>
          </cell>
          <cell r="G32">
            <v>890.99</v>
          </cell>
          <cell r="H32">
            <v>0</v>
          </cell>
          <cell r="I32">
            <v>1106.74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50.1</v>
          </cell>
          <cell r="C34">
            <v>122.66999999999999</v>
          </cell>
          <cell r="D34">
            <v>44.75</v>
          </cell>
          <cell r="E34">
            <v>592.04</v>
          </cell>
          <cell r="F34">
            <v>349.01</v>
          </cell>
          <cell r="G34">
            <v>76.66</v>
          </cell>
          <cell r="H34">
            <v>0</v>
          </cell>
          <cell r="I34">
            <v>214.97</v>
          </cell>
        </row>
        <row r="35">
          <cell r="B35">
            <v>0</v>
          </cell>
          <cell r="C35">
            <v>0</v>
          </cell>
          <cell r="D35">
            <v>24.53</v>
          </cell>
          <cell r="E35">
            <v>311.89</v>
          </cell>
          <cell r="F35">
            <v>4.67</v>
          </cell>
          <cell r="G35">
            <v>4.67</v>
          </cell>
          <cell r="H35">
            <v>0</v>
          </cell>
          <cell r="I35">
            <v>122.93</v>
          </cell>
        </row>
        <row r="36">
          <cell r="B36">
            <v>588.04</v>
          </cell>
          <cell r="C36">
            <v>549.05</v>
          </cell>
          <cell r="D36">
            <v>525.18</v>
          </cell>
          <cell r="E36">
            <v>697.56</v>
          </cell>
          <cell r="F36">
            <v>687.25</v>
          </cell>
          <cell r="G36">
            <v>724.33</v>
          </cell>
          <cell r="H36">
            <v>0</v>
          </cell>
          <cell r="I36">
            <v>525.22</v>
          </cell>
        </row>
        <row r="37">
          <cell r="B37">
            <v>141.54</v>
          </cell>
          <cell r="C37">
            <v>132.14</v>
          </cell>
          <cell r="D37">
            <v>197.57999999999998</v>
          </cell>
          <cell r="E37">
            <v>2994.93</v>
          </cell>
          <cell r="F37">
            <v>2778.96</v>
          </cell>
          <cell r="G37">
            <v>2787.87</v>
          </cell>
          <cell r="H37">
            <v>0</v>
          </cell>
          <cell r="I37">
            <v>4086.8</v>
          </cell>
        </row>
        <row r="38">
          <cell r="B38">
            <v>23257.280000000002</v>
          </cell>
          <cell r="C38">
            <v>47046.13</v>
          </cell>
          <cell r="D38">
            <v>34348.45</v>
          </cell>
          <cell r="E38">
            <v>47491.28</v>
          </cell>
          <cell r="F38">
            <v>33921.240000000005</v>
          </cell>
          <cell r="G38">
            <v>32237.170000000002</v>
          </cell>
          <cell r="H38">
            <v>0</v>
          </cell>
          <cell r="I38">
            <v>46223.19</v>
          </cell>
        </row>
        <row r="40">
          <cell r="B40">
            <v>4.45</v>
          </cell>
          <cell r="C40">
            <v>2822.66</v>
          </cell>
          <cell r="D40">
            <v>2979.87</v>
          </cell>
          <cell r="E40">
            <v>17965.32</v>
          </cell>
          <cell r="F40">
            <v>15448.67</v>
          </cell>
          <cell r="G40">
            <v>10287.96</v>
          </cell>
          <cell r="H40">
            <v>0</v>
          </cell>
          <cell r="I40">
            <v>4487.16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33036.35</v>
          </cell>
          <cell r="C46">
            <v>30069.25</v>
          </cell>
          <cell r="D46">
            <v>28009.52</v>
          </cell>
          <cell r="E46">
            <v>48321.32</v>
          </cell>
          <cell r="F46">
            <v>51396.83</v>
          </cell>
          <cell r="G46">
            <v>45177.05</v>
          </cell>
          <cell r="H46">
            <v>0</v>
          </cell>
          <cell r="I46">
            <v>31676.69</v>
          </cell>
        </row>
        <row r="47">
          <cell r="B47">
            <v>10318.28</v>
          </cell>
          <cell r="C47">
            <v>9407.84</v>
          </cell>
          <cell r="D47">
            <v>8763.32</v>
          </cell>
          <cell r="E47">
            <v>15119.7</v>
          </cell>
          <cell r="F47">
            <v>16082.4</v>
          </cell>
          <cell r="G47">
            <v>14135.35</v>
          </cell>
          <cell r="H47">
            <v>0</v>
          </cell>
          <cell r="I47">
            <v>9911.13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5">
          <cell r="B55">
            <v>2012.14</v>
          </cell>
          <cell r="C55">
            <v>0</v>
          </cell>
          <cell r="D55">
            <v>1421.48</v>
          </cell>
          <cell r="E55">
            <v>1421.47</v>
          </cell>
          <cell r="F55">
            <v>1421.47</v>
          </cell>
          <cell r="G55">
            <v>2646.04</v>
          </cell>
          <cell r="H55">
            <v>1421.48</v>
          </cell>
          <cell r="I55">
            <v>2252.26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3152</v>
          </cell>
          <cell r="F57">
            <v>3152</v>
          </cell>
          <cell r="G57">
            <v>3152</v>
          </cell>
          <cell r="H57">
            <v>0</v>
          </cell>
          <cell r="I57">
            <v>0</v>
          </cell>
        </row>
        <row r="61">
          <cell r="B61">
            <v>0</v>
          </cell>
          <cell r="C61">
            <v>0</v>
          </cell>
          <cell r="D61">
            <v>5508.47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</sheetData>
      <sheetData sheetId="11">
        <row r="11">
          <cell r="B11">
            <v>279908.03</v>
          </cell>
        </row>
        <row r="23">
          <cell r="B23">
            <v>41577.03</v>
          </cell>
          <cell r="C23">
            <v>28928.67</v>
          </cell>
          <cell r="D23">
            <v>43100.92</v>
          </cell>
          <cell r="E23">
            <v>48078.99</v>
          </cell>
          <cell r="F23">
            <v>48714.1</v>
          </cell>
          <cell r="G23">
            <v>43989.86</v>
          </cell>
          <cell r="H23">
            <v>0</v>
          </cell>
          <cell r="I23">
            <v>42821.54</v>
          </cell>
        </row>
        <row r="24">
          <cell r="B24">
            <v>34053.98</v>
          </cell>
          <cell r="C24">
            <v>20444.08</v>
          </cell>
          <cell r="D24">
            <v>32098.81</v>
          </cell>
          <cell r="E24">
            <v>29224.47</v>
          </cell>
          <cell r="F24">
            <v>32274.48</v>
          </cell>
          <cell r="G24">
            <v>31171.27</v>
          </cell>
          <cell r="H24">
            <v>0</v>
          </cell>
          <cell r="I24">
            <v>32533.03</v>
          </cell>
        </row>
        <row r="25">
          <cell r="B25">
            <v>49803.08</v>
          </cell>
          <cell r="C25">
            <v>50414.62</v>
          </cell>
          <cell r="D25">
            <v>73462.25</v>
          </cell>
          <cell r="E25">
            <v>64612.24</v>
          </cell>
          <cell r="F25">
            <v>69966.56</v>
          </cell>
          <cell r="G25">
            <v>68208.6</v>
          </cell>
          <cell r="H25">
            <v>0</v>
          </cell>
          <cell r="I25">
            <v>72533.01</v>
          </cell>
        </row>
        <row r="27">
          <cell r="B27">
            <v>94050</v>
          </cell>
          <cell r="C27">
            <v>98980.5</v>
          </cell>
          <cell r="D27">
            <v>98325.01</v>
          </cell>
          <cell r="E27">
            <v>102600</v>
          </cell>
          <cell r="F27">
            <v>84576.61</v>
          </cell>
          <cell r="G27">
            <v>101369.86</v>
          </cell>
          <cell r="H27">
            <v>0</v>
          </cell>
          <cell r="I27">
            <v>95475</v>
          </cell>
        </row>
        <row r="30">
          <cell r="B30">
            <v>25991.51</v>
          </cell>
          <cell r="C30">
            <v>25358.33</v>
          </cell>
          <cell r="D30">
            <v>24545.91</v>
          </cell>
          <cell r="E30">
            <v>29774.13</v>
          </cell>
          <cell r="F30">
            <v>40681.17</v>
          </cell>
          <cell r="G30">
            <v>37163.42</v>
          </cell>
          <cell r="H30">
            <v>0</v>
          </cell>
          <cell r="I30">
            <v>24213.53</v>
          </cell>
        </row>
        <row r="31">
          <cell r="B31">
            <v>8046.56</v>
          </cell>
          <cell r="C31">
            <v>7854.26</v>
          </cell>
          <cell r="D31">
            <v>7603.58</v>
          </cell>
          <cell r="E31">
            <v>9195.98</v>
          </cell>
          <cell r="F31">
            <v>12417.67</v>
          </cell>
          <cell r="G31">
            <v>11522.8</v>
          </cell>
          <cell r="H31">
            <v>0</v>
          </cell>
          <cell r="I31">
            <v>7499.54</v>
          </cell>
        </row>
        <row r="32">
          <cell r="B32">
            <v>353.5</v>
          </cell>
          <cell r="C32">
            <v>1252.36</v>
          </cell>
          <cell r="D32">
            <v>782.04</v>
          </cell>
          <cell r="E32">
            <v>2310.25</v>
          </cell>
          <cell r="F32">
            <v>684.4</v>
          </cell>
          <cell r="G32">
            <v>1319.66</v>
          </cell>
          <cell r="H32">
            <v>0</v>
          </cell>
          <cell r="I32">
            <v>1313.38</v>
          </cell>
        </row>
        <row r="33">
          <cell r="B33">
            <v>0</v>
          </cell>
          <cell r="C33">
            <v>775.31</v>
          </cell>
          <cell r="D33">
            <v>865.45</v>
          </cell>
          <cell r="E33">
            <v>3960.19</v>
          </cell>
          <cell r="F33">
            <v>1641.75</v>
          </cell>
          <cell r="G33">
            <v>762.99</v>
          </cell>
          <cell r="H33">
            <v>0</v>
          </cell>
          <cell r="I33">
            <v>763.68</v>
          </cell>
        </row>
        <row r="34">
          <cell r="B34">
            <v>52.64</v>
          </cell>
          <cell r="C34">
            <v>125.03999999999999</v>
          </cell>
          <cell r="D34">
            <v>47.02</v>
          </cell>
          <cell r="E34">
            <v>510.72999999999996</v>
          </cell>
          <cell r="F34">
            <v>394.87</v>
          </cell>
          <cell r="G34">
            <v>79.79</v>
          </cell>
          <cell r="H34">
            <v>0</v>
          </cell>
          <cell r="I34">
            <v>217.24</v>
          </cell>
        </row>
        <row r="35">
          <cell r="B35">
            <v>0</v>
          </cell>
          <cell r="C35">
            <v>24.53</v>
          </cell>
          <cell r="D35">
            <v>0</v>
          </cell>
          <cell r="E35">
            <v>252.33</v>
          </cell>
          <cell r="F35">
            <v>4.67</v>
          </cell>
          <cell r="G35">
            <v>4.67</v>
          </cell>
          <cell r="H35">
            <v>0</v>
          </cell>
          <cell r="I35">
            <v>122.93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562.63</v>
          </cell>
          <cell r="C37">
            <v>436.56</v>
          </cell>
          <cell r="D37">
            <v>82.45</v>
          </cell>
          <cell r="E37">
            <v>299.64</v>
          </cell>
          <cell r="F37">
            <v>85.93</v>
          </cell>
          <cell r="G37">
            <v>86.72</v>
          </cell>
          <cell r="H37">
            <v>0</v>
          </cell>
          <cell r="I37">
            <v>634.78</v>
          </cell>
        </row>
        <row r="38">
          <cell r="B38">
            <v>35510.82</v>
          </cell>
          <cell r="C38">
            <v>47173.39</v>
          </cell>
          <cell r="D38">
            <v>34443.68</v>
          </cell>
          <cell r="E38">
            <v>46214.770000000004</v>
          </cell>
          <cell r="F38">
            <v>37676.29</v>
          </cell>
          <cell r="G38">
            <v>24949.96</v>
          </cell>
          <cell r="H38">
            <v>0</v>
          </cell>
          <cell r="I38">
            <v>48572.590000000004</v>
          </cell>
        </row>
        <row r="40">
          <cell r="B40">
            <v>6.21</v>
          </cell>
          <cell r="C40">
            <v>2824.3</v>
          </cell>
          <cell r="D40">
            <v>2981.44</v>
          </cell>
          <cell r="E40">
            <v>17967.4</v>
          </cell>
          <cell r="F40">
            <v>11300.73</v>
          </cell>
          <cell r="G40">
            <v>10290.13</v>
          </cell>
          <cell r="H40">
            <v>0</v>
          </cell>
          <cell r="I40">
            <v>4488.73</v>
          </cell>
        </row>
        <row r="45">
          <cell r="B45">
            <v>4488.7</v>
          </cell>
          <cell r="C45">
            <v>4063.6</v>
          </cell>
          <cell r="D45">
            <v>3811.2</v>
          </cell>
          <cell r="E45">
            <v>4840.8</v>
          </cell>
          <cell r="F45">
            <v>35093.3</v>
          </cell>
          <cell r="G45">
            <v>5422</v>
          </cell>
          <cell r="H45">
            <v>0</v>
          </cell>
          <cell r="I45">
            <v>3443.9</v>
          </cell>
        </row>
        <row r="46">
          <cell r="B46">
            <v>35121.17</v>
          </cell>
          <cell r="C46">
            <v>30155.68</v>
          </cell>
          <cell r="D46">
            <v>28612.12</v>
          </cell>
          <cell r="E46">
            <v>47854.87</v>
          </cell>
          <cell r="F46">
            <v>50491.05</v>
          </cell>
          <cell r="G46">
            <v>40801.53</v>
          </cell>
          <cell r="H46">
            <v>0</v>
          </cell>
          <cell r="I46">
            <v>31975.43</v>
          </cell>
        </row>
        <row r="47">
          <cell r="B47">
            <v>10962.1</v>
          </cell>
          <cell r="C47">
            <v>9426.74</v>
          </cell>
          <cell r="D47">
            <v>8944.13</v>
          </cell>
          <cell r="E47">
            <v>14963.35</v>
          </cell>
          <cell r="F47">
            <v>15788.7</v>
          </cell>
          <cell r="G47">
            <v>12755.08</v>
          </cell>
          <cell r="H47">
            <v>0</v>
          </cell>
          <cell r="I47">
            <v>9996.84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3945.67</v>
          </cell>
          <cell r="C51">
            <v>3684.48</v>
          </cell>
          <cell r="D51">
            <v>3524.09</v>
          </cell>
          <cell r="E51">
            <v>4680.95</v>
          </cell>
          <cell r="F51">
            <v>4611.86</v>
          </cell>
          <cell r="G51">
            <v>4860.31</v>
          </cell>
          <cell r="I51">
            <v>3524.5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</sheetData>
      <sheetData sheetId="12">
        <row r="11">
          <cell r="B11">
            <v>345346.81</v>
          </cell>
        </row>
        <row r="20">
          <cell r="G20">
            <v>3006.76</v>
          </cell>
        </row>
        <row r="23">
          <cell r="B23">
            <v>46504.3</v>
          </cell>
          <cell r="C23">
            <v>32027.26</v>
          </cell>
          <cell r="D23">
            <v>51660.15</v>
          </cell>
          <cell r="E23">
            <v>49018.92</v>
          </cell>
          <cell r="F23">
            <v>49425.1</v>
          </cell>
          <cell r="G23">
            <v>49095.08</v>
          </cell>
          <cell r="H23">
            <v>0</v>
          </cell>
          <cell r="I23">
            <v>47672.63</v>
          </cell>
        </row>
        <row r="24">
          <cell r="B24">
            <v>34365.56</v>
          </cell>
          <cell r="C24">
            <v>22633.88</v>
          </cell>
          <cell r="D24">
            <v>32766.29</v>
          </cell>
          <cell r="E24">
            <v>28741.1</v>
          </cell>
          <cell r="F24">
            <v>33142.37</v>
          </cell>
          <cell r="G24">
            <v>30577.44</v>
          </cell>
          <cell r="H24">
            <v>0</v>
          </cell>
          <cell r="I24">
            <v>32368.62</v>
          </cell>
        </row>
        <row r="25">
          <cell r="B25">
            <v>58958.65</v>
          </cell>
          <cell r="C25">
            <v>54634.94</v>
          </cell>
          <cell r="D25">
            <v>88969.36</v>
          </cell>
          <cell r="E25">
            <v>88945.11</v>
          </cell>
          <cell r="F25">
            <v>80671.39</v>
          </cell>
          <cell r="G25">
            <v>67864.95</v>
          </cell>
          <cell r="H25">
            <v>0</v>
          </cell>
          <cell r="I25">
            <v>79763.25</v>
          </cell>
        </row>
        <row r="27">
          <cell r="B27">
            <v>151049.99</v>
          </cell>
          <cell r="C27">
            <v>185364</v>
          </cell>
          <cell r="D27">
            <v>156750.01</v>
          </cell>
          <cell r="E27">
            <v>178124.99</v>
          </cell>
          <cell r="F27">
            <v>147525.41</v>
          </cell>
          <cell r="G27">
            <v>173199.34</v>
          </cell>
          <cell r="H27">
            <v>0</v>
          </cell>
          <cell r="I27">
            <v>158175</v>
          </cell>
        </row>
        <row r="30">
          <cell r="B30">
            <v>23318.95</v>
          </cell>
          <cell r="C30">
            <v>21892.27</v>
          </cell>
          <cell r="D30">
            <v>21167.04</v>
          </cell>
          <cell r="E30">
            <v>26701.81</v>
          </cell>
          <cell r="F30">
            <v>44952.41</v>
          </cell>
          <cell r="G30">
            <v>32987.1</v>
          </cell>
          <cell r="H30">
            <v>0</v>
          </cell>
          <cell r="I30">
            <v>21013.38</v>
          </cell>
        </row>
        <row r="31">
          <cell r="B31">
            <v>7298.84</v>
          </cell>
          <cell r="C31">
            <v>6852.28</v>
          </cell>
          <cell r="D31">
            <v>6625.28</v>
          </cell>
          <cell r="E31">
            <v>8339.66</v>
          </cell>
          <cell r="F31">
            <v>14070.1</v>
          </cell>
          <cell r="G31">
            <v>10324.95</v>
          </cell>
          <cell r="H31">
            <v>0</v>
          </cell>
          <cell r="I31">
            <v>6577.2</v>
          </cell>
        </row>
        <row r="32">
          <cell r="B32">
            <v>353.19</v>
          </cell>
          <cell r="C32">
            <v>1302.8</v>
          </cell>
          <cell r="D32">
            <v>968.26</v>
          </cell>
          <cell r="E32">
            <v>2271.16</v>
          </cell>
          <cell r="F32">
            <v>871.52</v>
          </cell>
          <cell r="G32">
            <v>1326.88</v>
          </cell>
          <cell r="H32">
            <v>0</v>
          </cell>
          <cell r="I32">
            <v>1394.42</v>
          </cell>
        </row>
        <row r="33">
          <cell r="B33">
            <v>0</v>
          </cell>
          <cell r="C33">
            <v>1225.81</v>
          </cell>
          <cell r="D33">
            <v>1196.31</v>
          </cell>
          <cell r="E33">
            <v>9282.49</v>
          </cell>
          <cell r="F33">
            <v>3104.1</v>
          </cell>
          <cell r="G33">
            <v>3120.26</v>
          </cell>
          <cell r="H33">
            <v>0</v>
          </cell>
          <cell r="I33">
            <v>1345.19</v>
          </cell>
        </row>
        <row r="34">
          <cell r="B34">
            <v>45.76</v>
          </cell>
          <cell r="C34">
            <v>118.62</v>
          </cell>
          <cell r="D34">
            <v>147.23</v>
          </cell>
          <cell r="E34">
            <v>643.89</v>
          </cell>
          <cell r="F34">
            <v>70.44999999999999</v>
          </cell>
          <cell r="G34">
            <v>101.33</v>
          </cell>
          <cell r="H34">
            <v>0</v>
          </cell>
          <cell r="I34">
            <v>284.84</v>
          </cell>
        </row>
        <row r="35">
          <cell r="B35">
            <v>0</v>
          </cell>
          <cell r="C35">
            <v>24.53</v>
          </cell>
          <cell r="D35">
            <v>0</v>
          </cell>
          <cell r="E35">
            <v>315.16</v>
          </cell>
          <cell r="F35">
            <v>8.48</v>
          </cell>
          <cell r="G35">
            <v>117.59</v>
          </cell>
          <cell r="H35">
            <v>0</v>
          </cell>
          <cell r="I35">
            <v>157.13</v>
          </cell>
        </row>
        <row r="36">
          <cell r="B36">
            <v>938.85</v>
          </cell>
          <cell r="C36">
            <v>876.62</v>
          </cell>
          <cell r="D36">
            <v>838.49</v>
          </cell>
          <cell r="E36">
            <v>1113.71</v>
          </cell>
          <cell r="F36">
            <v>1796.74</v>
          </cell>
          <cell r="G36">
            <v>1156.45</v>
          </cell>
          <cell r="H36">
            <v>0</v>
          </cell>
          <cell r="I36">
            <v>838.56</v>
          </cell>
        </row>
        <row r="37">
          <cell r="B37">
            <v>146.52</v>
          </cell>
          <cell r="C37">
            <v>136.81</v>
          </cell>
          <cell r="D37">
            <v>175.97</v>
          </cell>
          <cell r="E37">
            <v>354.28999999999996</v>
          </cell>
          <cell r="F37">
            <v>216.36</v>
          </cell>
          <cell r="G37">
            <v>225.6</v>
          </cell>
          <cell r="H37">
            <v>0</v>
          </cell>
          <cell r="I37">
            <v>130.87</v>
          </cell>
        </row>
        <row r="38">
          <cell r="B38">
            <v>20399.37</v>
          </cell>
          <cell r="C38">
            <v>20630.36</v>
          </cell>
          <cell r="D38">
            <v>20632.52</v>
          </cell>
          <cell r="E38">
            <v>46791.56</v>
          </cell>
          <cell r="F38">
            <v>54109.509999999995</v>
          </cell>
          <cell r="G38">
            <v>43874.78</v>
          </cell>
          <cell r="H38">
            <v>0</v>
          </cell>
          <cell r="I38">
            <v>20632.44</v>
          </cell>
        </row>
        <row r="40">
          <cell r="B40">
            <v>6.28</v>
          </cell>
          <cell r="C40">
            <v>1711.6399999999999</v>
          </cell>
          <cell r="D40">
            <v>2981.51</v>
          </cell>
          <cell r="E40">
            <v>17967.49</v>
          </cell>
          <cell r="F40">
            <v>11213.28</v>
          </cell>
          <cell r="G40">
            <v>10290.21</v>
          </cell>
          <cell r="H40">
            <v>0</v>
          </cell>
          <cell r="I40">
            <v>3122.35</v>
          </cell>
        </row>
        <row r="45">
          <cell r="B45">
            <v>4317.4</v>
          </cell>
          <cell r="C45">
            <v>3960.5</v>
          </cell>
          <cell r="D45">
            <v>3788.1</v>
          </cell>
          <cell r="E45">
            <v>64432.18</v>
          </cell>
          <cell r="F45">
            <v>85323.05</v>
          </cell>
          <cell r="G45">
            <v>77850.85</v>
          </cell>
          <cell r="H45">
            <v>0</v>
          </cell>
          <cell r="I45">
            <v>3777.7</v>
          </cell>
        </row>
        <row r="46">
          <cell r="B46">
            <v>31261.65</v>
          </cell>
          <cell r="C46">
            <v>28112.62</v>
          </cell>
          <cell r="D46">
            <v>26648.51</v>
          </cell>
          <cell r="E46">
            <v>45256.97</v>
          </cell>
          <cell r="F46">
            <v>51060.11</v>
          </cell>
          <cell r="G46">
            <v>39845.24</v>
          </cell>
          <cell r="H46">
            <v>0</v>
          </cell>
          <cell r="I46">
            <v>30324.35</v>
          </cell>
        </row>
        <row r="47">
          <cell r="B47">
            <v>9754.18</v>
          </cell>
          <cell r="C47">
            <v>8787.36</v>
          </cell>
          <cell r="D47">
            <v>8329.61</v>
          </cell>
          <cell r="E47">
            <v>14150.34</v>
          </cell>
          <cell r="F47">
            <v>15966.95</v>
          </cell>
          <cell r="G47">
            <v>12455.9</v>
          </cell>
          <cell r="H47">
            <v>0</v>
          </cell>
          <cell r="I47">
            <v>9480.15</v>
          </cell>
        </row>
        <row r="50">
          <cell r="B50">
            <v>40.5</v>
          </cell>
          <cell r="C50">
            <v>0</v>
          </cell>
          <cell r="D50">
            <v>0</v>
          </cell>
          <cell r="E50">
            <v>0</v>
          </cell>
          <cell r="F50">
            <v>21838.21</v>
          </cell>
          <cell r="G50">
            <v>0</v>
          </cell>
          <cell r="H50">
            <v>0</v>
          </cell>
          <cell r="I50">
            <v>201.43</v>
          </cell>
        </row>
        <row r="55">
          <cell r="B55">
            <v>26217.54</v>
          </cell>
          <cell r="C55">
            <v>0</v>
          </cell>
          <cell r="D55">
            <v>9470.09</v>
          </cell>
          <cell r="E55">
            <v>11570.09</v>
          </cell>
          <cell r="F55">
            <v>11570.09</v>
          </cell>
          <cell r="G55">
            <v>21367.01</v>
          </cell>
          <cell r="H55">
            <v>0</v>
          </cell>
          <cell r="I55">
            <v>0</v>
          </cell>
        </row>
        <row r="57">
          <cell r="B57">
            <v>13135</v>
          </cell>
          <cell r="C57">
            <v>24920.98</v>
          </cell>
          <cell r="D57">
            <v>257410.34</v>
          </cell>
          <cell r="E57">
            <v>13135</v>
          </cell>
          <cell r="F57">
            <v>13135</v>
          </cell>
          <cell r="G57">
            <v>13135</v>
          </cell>
          <cell r="H57">
            <v>13135</v>
          </cell>
          <cell r="I57">
            <v>57744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</sheetData>
      <sheetData sheetId="13">
        <row r="11">
          <cell r="B11">
            <v>354497.13</v>
          </cell>
        </row>
        <row r="23">
          <cell r="B23">
            <v>40129.32</v>
          </cell>
          <cell r="C23">
            <v>30096.99</v>
          </cell>
          <cell r="D23">
            <v>43380.31</v>
          </cell>
          <cell r="E23">
            <v>42110.45</v>
          </cell>
          <cell r="F23">
            <v>48788.49</v>
          </cell>
          <cell r="G23">
            <v>51203.22</v>
          </cell>
          <cell r="H23">
            <v>0</v>
          </cell>
          <cell r="I23">
            <v>44423.31</v>
          </cell>
        </row>
        <row r="24">
          <cell r="B24">
            <v>33911.73</v>
          </cell>
          <cell r="C24">
            <v>21269.75</v>
          </cell>
          <cell r="D24">
            <v>32056.94</v>
          </cell>
          <cell r="E24">
            <v>27787.3</v>
          </cell>
          <cell r="F24">
            <v>31598.39</v>
          </cell>
          <cell r="G24">
            <v>29657.17</v>
          </cell>
          <cell r="H24">
            <v>0</v>
          </cell>
          <cell r="I24">
            <v>31422.98</v>
          </cell>
        </row>
        <row r="25">
          <cell r="B25">
            <v>59218.07</v>
          </cell>
          <cell r="C25">
            <v>54457.67</v>
          </cell>
          <cell r="D25">
            <v>71466.48</v>
          </cell>
          <cell r="E25">
            <v>72044.45</v>
          </cell>
          <cell r="F25">
            <v>75251.66</v>
          </cell>
          <cell r="G25">
            <v>69356.06</v>
          </cell>
          <cell r="H25">
            <v>0</v>
          </cell>
          <cell r="I25">
            <v>76895.72</v>
          </cell>
        </row>
        <row r="27">
          <cell r="B27">
            <v>153900</v>
          </cell>
          <cell r="C27">
            <v>149382.75</v>
          </cell>
          <cell r="D27">
            <v>155325</v>
          </cell>
          <cell r="E27">
            <v>173850</v>
          </cell>
          <cell r="F27">
            <v>118225.69</v>
          </cell>
          <cell r="G27">
            <v>165306.56</v>
          </cell>
          <cell r="H27">
            <v>0</v>
          </cell>
          <cell r="I27">
            <v>153900</v>
          </cell>
        </row>
        <row r="30">
          <cell r="B30">
            <v>28999.32</v>
          </cell>
          <cell r="C30">
            <v>27557.63</v>
          </cell>
          <cell r="D30">
            <v>26610.19</v>
          </cell>
          <cell r="E30">
            <v>33401.07</v>
          </cell>
          <cell r="F30">
            <v>51659.39</v>
          </cell>
          <cell r="G30">
            <v>40783.38</v>
          </cell>
          <cell r="H30">
            <v>0</v>
          </cell>
          <cell r="I30">
            <v>27980.11</v>
          </cell>
        </row>
        <row r="31">
          <cell r="B31">
            <v>9076.79</v>
          </cell>
          <cell r="C31">
            <v>8625.54</v>
          </cell>
          <cell r="D31">
            <v>8328.99</v>
          </cell>
          <cell r="E31">
            <v>10436.54</v>
          </cell>
          <cell r="F31">
            <v>16169.39</v>
          </cell>
          <cell r="G31">
            <v>12765.19</v>
          </cell>
          <cell r="H31">
            <v>0</v>
          </cell>
          <cell r="I31">
            <v>8757.77</v>
          </cell>
        </row>
        <row r="32">
          <cell r="B32">
            <v>341.61</v>
          </cell>
          <cell r="C32">
            <v>1278.35</v>
          </cell>
          <cell r="D32">
            <v>866.49</v>
          </cell>
          <cell r="E32">
            <v>2997.08</v>
          </cell>
          <cell r="F32">
            <v>730.4300000000001</v>
          </cell>
          <cell r="G32">
            <v>1207.73</v>
          </cell>
          <cell r="H32">
            <v>0</v>
          </cell>
          <cell r="I32">
            <v>1362.6100000000001</v>
          </cell>
        </row>
        <row r="33">
          <cell r="B33">
            <v>0</v>
          </cell>
          <cell r="C33">
            <v>1225.81</v>
          </cell>
          <cell r="D33">
            <v>1919.65</v>
          </cell>
          <cell r="E33">
            <v>11127.38</v>
          </cell>
          <cell r="F33">
            <v>3643.79</v>
          </cell>
          <cell r="G33">
            <v>2353.91</v>
          </cell>
          <cell r="H33">
            <v>0</v>
          </cell>
          <cell r="I33">
            <v>1899.1</v>
          </cell>
        </row>
        <row r="34">
          <cell r="B34">
            <v>48.3</v>
          </cell>
          <cell r="C34">
            <v>120.97</v>
          </cell>
          <cell r="D34">
            <v>43.14</v>
          </cell>
          <cell r="E34">
            <v>334.95</v>
          </cell>
          <cell r="F34">
            <v>73.52000000000001</v>
          </cell>
          <cell r="G34">
            <v>139.29000000000002</v>
          </cell>
          <cell r="H34">
            <v>0</v>
          </cell>
          <cell r="I34">
            <v>210.10000000000002</v>
          </cell>
        </row>
        <row r="35">
          <cell r="B35">
            <v>0</v>
          </cell>
          <cell r="C35">
            <v>24.53</v>
          </cell>
          <cell r="D35">
            <v>0</v>
          </cell>
          <cell r="E35">
            <v>134.94</v>
          </cell>
          <cell r="F35">
            <v>56.46</v>
          </cell>
          <cell r="G35">
            <v>187.2</v>
          </cell>
          <cell r="H35">
            <v>0</v>
          </cell>
          <cell r="I35">
            <v>122.93</v>
          </cell>
        </row>
        <row r="36">
          <cell r="B36">
            <v>711.6</v>
          </cell>
          <cell r="C36">
            <v>0</v>
          </cell>
          <cell r="D36">
            <v>0</v>
          </cell>
          <cell r="E36">
            <v>0</v>
          </cell>
          <cell r="F36">
            <v>697.1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1115.74</v>
          </cell>
          <cell r="C37">
            <v>687.72</v>
          </cell>
          <cell r="D37">
            <v>111.25999999999999</v>
          </cell>
          <cell r="E37">
            <v>1365.7199999999998</v>
          </cell>
          <cell r="F37">
            <v>1068.99</v>
          </cell>
          <cell r="G37">
            <v>1069.98</v>
          </cell>
          <cell r="H37">
            <v>0</v>
          </cell>
          <cell r="I37">
            <v>2174.27</v>
          </cell>
        </row>
        <row r="38">
          <cell r="B38">
            <v>21036.800000000003</v>
          </cell>
          <cell r="C38">
            <v>20390.079999999998</v>
          </cell>
          <cell r="D38">
            <v>20381.75</v>
          </cell>
          <cell r="E38">
            <v>45601.920000000006</v>
          </cell>
          <cell r="F38">
            <v>51403.81</v>
          </cell>
          <cell r="G38">
            <v>47157.380000000005</v>
          </cell>
          <cell r="H38">
            <v>0</v>
          </cell>
          <cell r="I38">
            <v>20381.76</v>
          </cell>
        </row>
        <row r="40">
          <cell r="B40">
            <v>5.37</v>
          </cell>
          <cell r="C40">
            <v>1710.81</v>
          </cell>
          <cell r="D40">
            <v>2980.7000000000003</v>
          </cell>
          <cell r="E40">
            <v>17966.41</v>
          </cell>
          <cell r="F40">
            <v>11212.220000000001</v>
          </cell>
          <cell r="G40">
            <v>10289.1</v>
          </cell>
          <cell r="H40">
            <v>0</v>
          </cell>
          <cell r="I40">
            <v>3121.54</v>
          </cell>
        </row>
        <row r="45">
          <cell r="B45">
            <v>7669.24</v>
          </cell>
          <cell r="C45">
            <v>7948.6</v>
          </cell>
          <cell r="D45">
            <v>7254.55</v>
          </cell>
          <cell r="E45">
            <v>18035.84</v>
          </cell>
          <cell r="F45">
            <v>9309.5</v>
          </cell>
          <cell r="G45">
            <v>10640.9</v>
          </cell>
          <cell r="H45">
            <v>0</v>
          </cell>
          <cell r="I45">
            <v>7636.82</v>
          </cell>
        </row>
        <row r="46">
          <cell r="B46">
            <v>33583.29</v>
          </cell>
          <cell r="C46">
            <v>30132.99</v>
          </cell>
          <cell r="D46">
            <v>28516.4</v>
          </cell>
          <cell r="E46">
            <v>50070.9</v>
          </cell>
          <cell r="F46">
            <v>52786.87</v>
          </cell>
          <cell r="G46">
            <v>42622.54</v>
          </cell>
          <cell r="H46">
            <v>0</v>
          </cell>
          <cell r="I46">
            <v>35528.73</v>
          </cell>
        </row>
        <row r="47">
          <cell r="B47">
            <v>10481.61</v>
          </cell>
          <cell r="C47">
            <v>9420.46</v>
          </cell>
          <cell r="D47">
            <v>8914.95</v>
          </cell>
          <cell r="E47">
            <v>15658.01</v>
          </cell>
          <cell r="F47">
            <v>16508.31</v>
          </cell>
          <cell r="G47">
            <v>13326.13</v>
          </cell>
          <cell r="H47">
            <v>0</v>
          </cell>
          <cell r="I47">
            <v>11109.81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11837.01</v>
          </cell>
          <cell r="C51">
            <v>11053.44</v>
          </cell>
          <cell r="D51">
            <v>10572.27</v>
          </cell>
          <cell r="E51">
            <v>14042.85</v>
          </cell>
          <cell r="F51">
            <v>13835.58</v>
          </cell>
          <cell r="G51">
            <v>14580.93</v>
          </cell>
          <cell r="I51">
            <v>10573.5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7">
          <cell r="B57">
            <v>0</v>
          </cell>
          <cell r="C57">
            <v>0</v>
          </cell>
          <cell r="D57">
            <v>6726</v>
          </cell>
          <cell r="E57">
            <v>0</v>
          </cell>
          <cell r="F57">
            <v>3152</v>
          </cell>
          <cell r="G57">
            <v>3152</v>
          </cell>
          <cell r="H57">
            <v>0</v>
          </cell>
          <cell r="I57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5508.47</v>
          </cell>
          <cell r="G61">
            <v>0</v>
          </cell>
          <cell r="H61">
            <v>0</v>
          </cell>
          <cell r="I61">
            <v>0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tabSelected="1" zoomScale="86" zoomScaleNormal="86" workbookViewId="0" topLeftCell="A25">
      <selection activeCell="K36" sqref="K36"/>
    </sheetView>
  </sheetViews>
  <sheetFormatPr defaultColWidth="9.140625" defaultRowHeight="15"/>
  <cols>
    <col min="1" max="1" width="84.28125" style="1" customWidth="1"/>
    <col min="2" max="3" width="13.57421875" style="1" hidden="1" customWidth="1"/>
    <col min="4" max="4" width="53.28125" style="1" customWidth="1"/>
    <col min="5" max="5" width="5.140625" style="1" hidden="1" customWidth="1"/>
    <col min="6" max="7" width="13.8515625" style="1" hidden="1" customWidth="1"/>
    <col min="8" max="8" width="15.421875" style="1" hidden="1" customWidth="1"/>
    <col min="9" max="9" width="15.00390625" style="1" hidden="1" customWidth="1"/>
    <col min="10" max="10" width="16.57421875" style="1" hidden="1" customWidth="1"/>
    <col min="11" max="11" width="16.28125" style="1" customWidth="1"/>
    <col min="12" max="12" width="31.00390625" style="1" customWidth="1"/>
    <col min="13" max="16384" width="9.140625" style="1" customWidth="1"/>
  </cols>
  <sheetData>
    <row r="1" ht="15">
      <c r="A1" s="3" t="s">
        <v>0</v>
      </c>
    </row>
    <row r="2" ht="7.5" customHeight="1">
      <c r="J2" s="4"/>
    </row>
    <row r="3" spans="1:10" ht="15">
      <c r="A3" s="52" t="s">
        <v>18</v>
      </c>
      <c r="B3" s="53"/>
      <c r="C3" s="53"/>
      <c r="D3" s="53"/>
      <c r="E3" s="5"/>
      <c r="F3" s="5"/>
      <c r="G3" s="5"/>
      <c r="H3" s="5"/>
      <c r="I3" s="5"/>
      <c r="J3" s="5"/>
    </row>
    <row r="4" spans="1:10" ht="21.75" customHeight="1">
      <c r="A4" s="53"/>
      <c r="B4" s="53"/>
      <c r="C4" s="53"/>
      <c r="D4" s="53"/>
      <c r="E4" s="5"/>
      <c r="F4" s="5"/>
      <c r="G4" s="5"/>
      <c r="H4" s="5"/>
      <c r="I4" s="5"/>
      <c r="J4" s="5"/>
    </row>
    <row r="5" spans="1:10" ht="32.25" customHeight="1">
      <c r="A5" s="46" t="s">
        <v>41</v>
      </c>
      <c r="B5" s="48"/>
      <c r="C5" s="49"/>
      <c r="D5" s="49"/>
      <c r="E5" s="5"/>
      <c r="F5" s="5"/>
      <c r="G5" s="5"/>
      <c r="H5" s="5"/>
      <c r="I5" s="5"/>
      <c r="J5" s="5"/>
    </row>
    <row r="6" spans="1:10" ht="21.75" customHeight="1">
      <c r="A6" s="47" t="s">
        <v>49</v>
      </c>
      <c r="B6" s="48"/>
      <c r="C6" s="49"/>
      <c r="D6" s="49"/>
      <c r="E6" s="5"/>
      <c r="F6" s="5"/>
      <c r="G6" s="5"/>
      <c r="H6" s="5"/>
      <c r="I6" s="5"/>
      <c r="J6" s="5"/>
    </row>
    <row r="7" spans="1:10" ht="21.75" customHeight="1">
      <c r="A7" s="47" t="s">
        <v>43</v>
      </c>
      <c r="B7" s="48"/>
      <c r="C7" s="49"/>
      <c r="D7" s="49"/>
      <c r="E7" s="5"/>
      <c r="F7" s="5"/>
      <c r="G7" s="5"/>
      <c r="H7" s="5"/>
      <c r="I7" s="5"/>
      <c r="J7" s="5"/>
    </row>
    <row r="8" spans="1:10" ht="21.75" customHeight="1">
      <c r="A8" s="47" t="s">
        <v>44</v>
      </c>
      <c r="B8" s="48"/>
      <c r="C8" s="49"/>
      <c r="D8" s="49"/>
      <c r="E8" s="5"/>
      <c r="F8" s="5"/>
      <c r="G8" s="5"/>
      <c r="H8" s="5"/>
      <c r="I8" s="5"/>
      <c r="J8" s="5"/>
    </row>
    <row r="9" spans="1:10" ht="27" customHeight="1" thickBot="1">
      <c r="A9" s="46" t="s">
        <v>42</v>
      </c>
      <c r="B9" s="48"/>
      <c r="C9" s="49"/>
      <c r="D9" s="49"/>
      <c r="E9" s="5"/>
      <c r="F9" s="5"/>
      <c r="G9" s="5"/>
      <c r="H9" s="5"/>
      <c r="I9" s="5"/>
      <c r="J9" s="5"/>
    </row>
    <row r="10" spans="1:10" ht="15.75" thickBot="1">
      <c r="A10" s="54" t="s">
        <v>1</v>
      </c>
      <c r="B10" s="56" t="s">
        <v>2</v>
      </c>
      <c r="C10" s="56"/>
      <c r="D10" s="57"/>
      <c r="E10" s="57"/>
      <c r="F10" s="57"/>
      <c r="G10" s="57"/>
      <c r="H10" s="57"/>
      <c r="I10" s="58"/>
      <c r="J10" s="59" t="s">
        <v>3</v>
      </c>
    </row>
    <row r="11" spans="1:11" ht="51.75" thickBot="1">
      <c r="A11" s="55"/>
      <c r="B11" s="6" t="s">
        <v>4</v>
      </c>
      <c r="C11" s="6" t="s">
        <v>5</v>
      </c>
      <c r="D11" s="7" t="s">
        <v>6</v>
      </c>
      <c r="E11" s="7" t="s">
        <v>7</v>
      </c>
      <c r="F11" s="7" t="s">
        <v>8</v>
      </c>
      <c r="G11" s="7" t="s">
        <v>9</v>
      </c>
      <c r="H11" s="7" t="s">
        <v>10</v>
      </c>
      <c r="I11" s="8" t="s">
        <v>11</v>
      </c>
      <c r="J11" s="60"/>
      <c r="K11" s="9"/>
    </row>
    <row r="12" spans="1:11" ht="31.5" customHeight="1" thickBot="1">
      <c r="A12" s="61" t="s">
        <v>16</v>
      </c>
      <c r="B12" s="62"/>
      <c r="C12" s="62"/>
      <c r="D12" s="63"/>
      <c r="E12" s="36"/>
      <c r="F12" s="36"/>
      <c r="G12" s="36"/>
      <c r="H12" s="36"/>
      <c r="I12" s="37"/>
      <c r="J12" s="38"/>
      <c r="K12" s="9"/>
    </row>
    <row r="13" spans="1:10" ht="15">
      <c r="A13" s="10" t="s">
        <v>40</v>
      </c>
      <c r="B13" s="11" t="e">
        <f>B15+#REF!+#REF!</f>
        <v>#REF!</v>
      </c>
      <c r="C13" s="11" t="e">
        <f>C15+#REF!+#REF!</f>
        <v>#REF!</v>
      </c>
      <c r="D13" s="39">
        <f>D15</f>
        <v>5504604.59</v>
      </c>
      <c r="E13" s="11" t="e">
        <f>E15+#REF!+#REF!</f>
        <v>#REF!</v>
      </c>
      <c r="F13" s="11" t="e">
        <f>F15+#REF!+#REF!</f>
        <v>#REF!</v>
      </c>
      <c r="G13" s="11" t="e">
        <f>G15+#REF!+#REF!</f>
        <v>#REF!</v>
      </c>
      <c r="H13" s="11" t="e">
        <f>H15+#REF!+#REF!</f>
        <v>#REF!</v>
      </c>
      <c r="I13" s="11" t="e">
        <f>I15+#REF!+#REF!</f>
        <v>#REF!</v>
      </c>
      <c r="J13" s="12" t="e">
        <f>SUM(B13:I13)</f>
        <v>#REF!</v>
      </c>
    </row>
    <row r="14" spans="1:10" ht="15">
      <c r="A14" s="13" t="s">
        <v>12</v>
      </c>
      <c r="B14" s="14"/>
      <c r="C14" s="14"/>
      <c r="D14" s="40"/>
      <c r="E14" s="14"/>
      <c r="F14" s="14"/>
      <c r="G14" s="14"/>
      <c r="H14" s="14"/>
      <c r="I14" s="14"/>
      <c r="J14" s="15"/>
    </row>
    <row r="15" spans="1:10" ht="39">
      <c r="A15" s="16" t="s">
        <v>13</v>
      </c>
      <c r="B15" s="17" t="e">
        <f>#REF!+#REF!</f>
        <v>#REF!</v>
      </c>
      <c r="C15" s="17" t="e">
        <f>#REF!+#REF!</f>
        <v>#REF!</v>
      </c>
      <c r="D15" s="51">
        <v>5504604.59</v>
      </c>
      <c r="E15" s="17" t="e">
        <f>#REF!+#REF!</f>
        <v>#REF!</v>
      </c>
      <c r="F15" s="17" t="e">
        <f>#REF!+#REF!</f>
        <v>#REF!</v>
      </c>
      <c r="G15" s="17" t="e">
        <f>#REF!+#REF!</f>
        <v>#REF!</v>
      </c>
      <c r="H15" s="17" t="e">
        <f>#REF!+#REF!</f>
        <v>#REF!</v>
      </c>
      <c r="I15" s="17" t="e">
        <f>#REF!+#REF!</f>
        <v>#REF!</v>
      </c>
      <c r="J15" s="18" t="e">
        <f>SUM(B15:I15)</f>
        <v>#REF!</v>
      </c>
    </row>
    <row r="16" spans="1:10" ht="33.75" customHeight="1" thickBot="1">
      <c r="A16" s="66" t="s">
        <v>17</v>
      </c>
      <c r="B16" s="67"/>
      <c r="C16" s="67"/>
      <c r="D16" s="68"/>
      <c r="E16" s="19">
        <f>'[1]I полугодие'!E20+'[1]июль'!E20+'[1]август'!E20+'[1]сентябрь'!E20+'[1]октябрь'!E20+'[1]ноябрь'!E20+'[1]декабрь'!E20</f>
        <v>106731.72</v>
      </c>
      <c r="F16" s="19">
        <f>'[1]I полугодие'!F20+'[1]июль'!F20+'[1]август'!F20+'[1]сентябрь'!F20+'[1]октябрь'!F20+'[1]ноябрь'!F20+'[1]декабрь'!F20</f>
        <v>103923.62</v>
      </c>
      <c r="G16" s="19">
        <f>'[1]I полугодие'!G20+'[1]июль'!G20+'[1]август'!G20+'[1]сентябрь'!G20+'[1]октябрь'!G20+'[1]ноябрь'!G20+'[1]декабрь'!G20</f>
        <v>533778.51</v>
      </c>
      <c r="H16" s="19">
        <f>'[1]I полугодие'!H20+'[1]июль'!H20+'[1]август'!H20+'[1]сентябрь'!H20+'[1]октябрь'!H20+'[1]ноябрь'!H20+'[1]декабрь'!H20</f>
        <v>0</v>
      </c>
      <c r="I16" s="19">
        <f>'[1]I полугодие'!I20+'[1]июль'!I20+'[1]август'!I20+'[1]сентябрь'!I20+'[1]октябрь'!I20+'[1]ноябрь'!I20+'[1]декабрь'!I20</f>
        <v>0</v>
      </c>
      <c r="J16" s="20">
        <f>SUM(A16:I16)</f>
        <v>744433.85</v>
      </c>
    </row>
    <row r="17" spans="1:11" ht="18.75" customHeight="1">
      <c r="A17" s="44" t="s">
        <v>19</v>
      </c>
      <c r="B17" s="21" t="e">
        <f>B18+B23+B36+#REF!</f>
        <v>#REF!</v>
      </c>
      <c r="C17" s="21" t="e">
        <f>C18+C23+C36+#REF!</f>
        <v>#REF!</v>
      </c>
      <c r="D17" s="45">
        <f>D18+D23+D36</f>
        <v>5486022.06</v>
      </c>
      <c r="E17" s="21" t="e">
        <f>E18+E23+E36+#REF!</f>
        <v>#REF!</v>
      </c>
      <c r="F17" s="21" t="e">
        <f>F18+F23+F36</f>
        <v>#REF!</v>
      </c>
      <c r="G17" s="21" t="e">
        <f>G18+G23+G36+#REF!</f>
        <v>#REF!</v>
      </c>
      <c r="H17" s="21" t="e">
        <f>H18+H23+H36+#REF!</f>
        <v>#REF!</v>
      </c>
      <c r="I17" s="21" t="e">
        <f>I18+I23+I36+#REF!</f>
        <v>#REF!</v>
      </c>
      <c r="J17" s="22" t="e">
        <f>SUM(B17:I17)</f>
        <v>#REF!</v>
      </c>
      <c r="K17" s="2"/>
    </row>
    <row r="18" spans="1:11" ht="15">
      <c r="A18" s="23" t="s">
        <v>20</v>
      </c>
      <c r="B18" s="24" t="e">
        <f>B19+B20+B21+#REF!+B22</f>
        <v>#REF!</v>
      </c>
      <c r="C18" s="24" t="e">
        <f>C19+C20+C21+#REF!+C22</f>
        <v>#REF!</v>
      </c>
      <c r="D18" s="41">
        <f>D19+D20+D21+D22</f>
        <v>3071197.92</v>
      </c>
      <c r="E18" s="24" t="e">
        <f>E19+E20+E21+#REF!+E22</f>
        <v>#REF!</v>
      </c>
      <c r="F18" s="24" t="e">
        <f>F19+F20+F21+#REF!+F22</f>
        <v>#REF!</v>
      </c>
      <c r="G18" s="24" t="e">
        <f>G19+G20+G21+#REF!+G22</f>
        <v>#REF!</v>
      </c>
      <c r="H18" s="24" t="e">
        <f>H19+H20+H21+#REF!+H22</f>
        <v>#REF!</v>
      </c>
      <c r="I18" s="24" t="e">
        <f>I19+I20+I21+#REF!+I22</f>
        <v>#REF!</v>
      </c>
      <c r="J18" s="25" t="e">
        <f>SUM(B18:I18)</f>
        <v>#REF!</v>
      </c>
      <c r="K18" s="2"/>
    </row>
    <row r="19" spans="1:10" ht="15">
      <c r="A19" s="26" t="s">
        <v>21</v>
      </c>
      <c r="B19" s="27">
        <f>'[1]I полугодие'!B23+'[1]июль'!B23+'[1]август'!B23+'[1]сентябрь'!B23+'[1]октябрь'!B23+'[1]ноябрь'!B23+'[1]декабрь'!B23</f>
        <v>492836.16000000003</v>
      </c>
      <c r="C19" s="27">
        <f>'[1]I полугодие'!C23+'[1]июль'!C23+'[1]август'!C23+'[1]сентябрь'!C23+'[1]октябрь'!C23+'[1]ноябрь'!C23+'[1]декабрь'!C23</f>
        <v>339184.66</v>
      </c>
      <c r="D19" s="42">
        <f>'[1]I полугодие'!D23+'[1]июль'!D23+'[1]август'!D23+'[1]сентябрь'!D23+'[1]октябрь'!D23+'[1]ноябрь'!D23+'[1]декабрь'!D23</f>
        <v>500337.62</v>
      </c>
      <c r="E19" s="27">
        <f>'[1]I полугодие'!E23+'[1]июль'!E23+'[1]август'!E23+'[1]сентябрь'!E23+'[1]октябрь'!E23+'[1]ноябрь'!E23+'[1]декабрь'!E23</f>
        <v>573080.4099999999</v>
      </c>
      <c r="F19" s="27">
        <f>'[1]I полугодие'!F23+'[1]июль'!F23+'[1]август'!F23+'[1]сентябрь'!F23+'[1]октябрь'!F23+'[1]ноябрь'!F23+'[1]декабрь'!F23</f>
        <v>526869.46</v>
      </c>
      <c r="G19" s="27">
        <f>'[1]I полугодие'!G23+'[1]июль'!G23+'[1]август'!G23+'[1]сентябрь'!G23+'[1]октябрь'!G23+'[1]ноябрь'!G23+'[1]декабрь'!G23</f>
        <v>560473.6799999999</v>
      </c>
      <c r="H19" s="27">
        <f>'[1]I полугодие'!H23+'[1]июль'!H23+'[1]август'!H23+'[1]сентябрь'!H23+'[1]октябрь'!H23+'[1]ноябрь'!H23+'[1]декабрь'!H23</f>
        <v>199323.18000000002</v>
      </c>
      <c r="I19" s="27">
        <f>'[1]I полугодие'!I23+'[1]июль'!I23+'[1]август'!I23+'[1]сентябрь'!I23+'[1]октябрь'!I23+'[1]ноябрь'!I23+'[1]декабрь'!I23</f>
        <v>484335.13</v>
      </c>
      <c r="J19" s="28">
        <f aca="true" t="shared" si="0" ref="J19:J23">SUM(B19:I19)</f>
        <v>3676440.2999999993</v>
      </c>
    </row>
    <row r="20" spans="1:10" ht="15">
      <c r="A20" s="26" t="s">
        <v>22</v>
      </c>
      <c r="B20" s="27">
        <f>'[1]I полугодие'!B24+'[1]июль'!B24+'[1]август'!B24+'[1]сентябрь'!B24+'[1]октябрь'!B24+'[1]ноябрь'!B24+'[1]декабрь'!B24</f>
        <v>382961.98999999993</v>
      </c>
      <c r="C20" s="27">
        <f>'[1]I полугодие'!C24+'[1]июль'!C24+'[1]август'!C24+'[1]сентябрь'!C24+'[1]октябрь'!C24+'[1]ноябрь'!C24+'[1]декабрь'!C24</f>
        <v>239716.89</v>
      </c>
      <c r="D20" s="42">
        <f>'[1]I полугодие'!D24+'[1]июль'!D24+'[1]август'!D24+'[1]сентябрь'!D24+'[1]октябрь'!D24+'[1]ноябрь'!D24+'[1]декабрь'!D24</f>
        <v>365159.72</v>
      </c>
      <c r="E20" s="27">
        <f>'[1]I полугодие'!E24+'[1]июль'!E24+'[1]август'!E24+'[1]сентябрь'!E24+'[1]октябрь'!E24+'[1]ноябрь'!E24+'[1]декабрь'!E24</f>
        <v>324360.4699999999</v>
      </c>
      <c r="F20" s="27">
        <f>'[1]I полугодие'!F24+'[1]июль'!F24+'[1]август'!F24+'[1]сентябрь'!F24+'[1]октябрь'!F24+'[1]ноябрь'!F24+'[1]декабрь'!F24</f>
        <v>310208.92000000004</v>
      </c>
      <c r="G20" s="27">
        <f>'[1]I полугодие'!G24+'[1]июль'!G24+'[1]август'!G24+'[1]сентябрь'!G24+'[1]октябрь'!G24+'[1]ноябрь'!G24+'[1]декабрь'!G24</f>
        <v>364145.67</v>
      </c>
      <c r="H20" s="27">
        <f>'[1]I полугодие'!H24+'[1]июль'!H24+'[1]август'!H24+'[1]сентябрь'!H24+'[1]октябрь'!H24+'[1]ноябрь'!H24+'[1]декабрь'!H24</f>
        <v>139053.03999999998</v>
      </c>
      <c r="I20" s="27">
        <f>'[1]I полугодие'!I24+'[1]июль'!I24+'[1]август'!I24+'[1]сентябрь'!I24+'[1]октябрь'!I24+'[1]ноябрь'!I24+'[1]декабрь'!I24</f>
        <v>366516.15</v>
      </c>
      <c r="J20" s="28">
        <f>SUM(B20:I20)</f>
        <v>2492122.8499999996</v>
      </c>
    </row>
    <row r="21" spans="1:10" ht="15">
      <c r="A21" s="26" t="s">
        <v>23</v>
      </c>
      <c r="B21" s="27">
        <f>'[1]I полугодие'!B25+'[1]июль'!B25+'[1]август'!B25+'[1]сентябрь'!B25+'[1]октябрь'!B25+'[1]ноябрь'!B25+'[1]декабрь'!B25</f>
        <v>613433.96</v>
      </c>
      <c r="C21" s="27">
        <f>'[1]I полугодие'!C25+'[1]июль'!C25+'[1]август'!C25+'[1]сентябрь'!C25+'[1]октябрь'!C25+'[1]ноябрь'!C25+'[1]декабрь'!C25</f>
        <v>550351.65</v>
      </c>
      <c r="D21" s="42">
        <f>'[1]I полугодие'!D25+'[1]июль'!D25+'[1]август'!D25+'[1]сентябрь'!D25+'[1]октябрь'!D25+'[1]ноябрь'!D25+'[1]декабрь'!D25</f>
        <v>834861.76</v>
      </c>
      <c r="E21" s="27">
        <f>'[1]I полугодие'!E25+'[1]июль'!E25+'[1]август'!E25+'[1]сентябрь'!E25+'[1]октябрь'!E25+'[1]ноябрь'!E25+'[1]декабрь'!E25</f>
        <v>780961.7</v>
      </c>
      <c r="F21" s="27">
        <f>'[1]I полугодие'!F25+'[1]июль'!F25+'[1]август'!F25+'[1]сентябрь'!F25+'[1]октябрь'!F25+'[1]ноябрь'!F25+'[1]декабрь'!F25</f>
        <v>776586.69</v>
      </c>
      <c r="G21" s="27">
        <f>'[1]I полугодие'!G25+'[1]июль'!G25+'[1]август'!G25+'[1]сентябрь'!G25+'[1]октябрь'!G25+'[1]ноябрь'!G25+'[1]декабрь'!G25</f>
        <v>747793.1199999999</v>
      </c>
      <c r="H21" s="27">
        <f>'[1]I полугодие'!H25+'[1]июль'!H25+'[1]август'!H25+'[1]сентябрь'!H25+'[1]октябрь'!H25+'[1]ноябрь'!H25+'[1]декабрь'!H25</f>
        <v>383036.98</v>
      </c>
      <c r="I21" s="27">
        <f>'[1]I полугодие'!I25+'[1]июль'!I25+'[1]август'!I25+'[1]сентябрь'!I25+'[1]октябрь'!I25+'[1]ноябрь'!I25+'[1]декабрь'!I25</f>
        <v>845936.1699999999</v>
      </c>
      <c r="J21" s="28">
        <f t="shared" si="0"/>
        <v>5532962.029999999</v>
      </c>
    </row>
    <row r="22" spans="1:10" ht="15">
      <c r="A22" s="26" t="s">
        <v>24</v>
      </c>
      <c r="B22" s="27">
        <f>'[1]I полугодие'!B27+'[1]июль'!B27+'[1]август'!B27+'[1]сентябрь'!B27+'[1]октябрь'!B27+'[1]ноябрь'!B27+'[1]декабрь'!B27</f>
        <v>1436395.8800000001</v>
      </c>
      <c r="C22" s="27">
        <f>'[1]I полугодие'!C27+'[1]июль'!C27+'[1]август'!C27+'[1]сентябрь'!C27+'[1]октябрь'!C27+'[1]ноябрь'!C27+'[1]декабрь'!C27</f>
        <v>1113161.72</v>
      </c>
      <c r="D22" s="42">
        <f>'[1]I полугодие'!D27+'[1]июль'!D27+'[1]август'!D27+'[1]сентябрь'!D27+'[1]октябрь'!D27+'[1]ноябрь'!D27+'[1]декабрь'!D27</f>
        <v>1370838.82</v>
      </c>
      <c r="E22" s="27">
        <f>'[1]I полугодие'!E27+'[1]июль'!E27+'[1]август'!E27+'[1]сентябрь'!E27+'[1]октябрь'!E27+'[1]ноябрь'!E27+'[1]декабрь'!E27</f>
        <v>1587389.56</v>
      </c>
      <c r="F22" s="27">
        <f>'[1]I полугодие'!F27+'[1]июль'!F27+'[1]август'!F27+'[1]сентябрь'!F27+'[1]октябрь'!F27+'[1]ноябрь'!F27+'[1]декабрь'!F27</f>
        <v>1084280.4300000002</v>
      </c>
      <c r="G22" s="27">
        <f>'[1]I полугодие'!G27+'[1]июль'!G27+'[1]август'!G27+'[1]сентябрь'!G27+'[1]октябрь'!G27+'[1]ноябрь'!G27+'[1]декабрь'!G27</f>
        <v>1425009.3800000001</v>
      </c>
      <c r="H22" s="27">
        <f>'[1]I полугодие'!H27+'[1]июль'!H27+'[1]август'!H27+'[1]сентябрь'!H27+'[1]октябрь'!H27+'[1]ноябрь'!H27+'[1]декабрь'!H27</f>
        <v>570408.9299999999</v>
      </c>
      <c r="I22" s="27">
        <f>'[1]I полугодие'!I27+'[1]июль'!I27+'[1]август'!I27+'[1]сентябрь'!I27+'[1]октябрь'!I27+'[1]ноябрь'!I27+'[1]декабрь'!I27</f>
        <v>1160886.8</v>
      </c>
      <c r="J22" s="28">
        <f t="shared" si="0"/>
        <v>9748371.520000001</v>
      </c>
    </row>
    <row r="23" spans="1:11" ht="15">
      <c r="A23" s="29" t="s">
        <v>25</v>
      </c>
      <c r="B23" s="30" t="e">
        <f>#REF!</f>
        <v>#REF!</v>
      </c>
      <c r="C23" s="30" t="e">
        <f>#REF!</f>
        <v>#REF!</v>
      </c>
      <c r="D23" s="43">
        <v>915908.92</v>
      </c>
      <c r="E23" s="30" t="e">
        <f>#REF!</f>
        <v>#REF!</v>
      </c>
      <c r="F23" s="30" t="e">
        <f>#REF!</f>
        <v>#REF!</v>
      </c>
      <c r="G23" s="30" t="e">
        <f>#REF!</f>
        <v>#REF!</v>
      </c>
      <c r="H23" s="30" t="e">
        <f>#REF!</f>
        <v>#REF!</v>
      </c>
      <c r="I23" s="30" t="e">
        <f>#REF!</f>
        <v>#REF!</v>
      </c>
      <c r="J23" s="25" t="e">
        <f t="shared" si="0"/>
        <v>#REF!</v>
      </c>
      <c r="K23" s="2"/>
    </row>
    <row r="24" spans="1:10" ht="15">
      <c r="A24" s="26" t="s">
        <v>26</v>
      </c>
      <c r="B24" s="27">
        <f>'[1]I полугодие'!B30+'[1]июль'!B30+'[1]август'!B30+'[1]сентябрь'!B30+'[1]октябрь'!B30+'[1]ноябрь'!B30+'[1]декабрь'!B30</f>
        <v>314860.35000000003</v>
      </c>
      <c r="C24" s="27">
        <f>'[1]I полугодие'!C30+'[1]июль'!C30+'[1]август'!C30+'[1]сентябрь'!C30+'[1]октябрь'!C30+'[1]ноябрь'!C30+'[1]декабрь'!C30</f>
        <v>290917.63</v>
      </c>
      <c r="D24" s="42">
        <f>'[1]I полугодие'!D30+'[1]июль'!D30+'[1]август'!D30+'[1]сентябрь'!D30+'[1]октябрь'!D30+'[1]ноябрь'!D30+'[1]декабрь'!D30</f>
        <v>287536.06</v>
      </c>
      <c r="E24" s="27">
        <f>'[1]I полугодие'!E30+'[1]июль'!E30+'[1]август'!E30+'[1]сентябрь'!E30+'[1]октябрь'!E30+'[1]ноябрь'!E30+'[1]декабрь'!E30</f>
        <v>360996.87999999995</v>
      </c>
      <c r="F24" s="27">
        <f>'[1]I полугодие'!F30+'[1]июль'!F30+'[1]август'!F30+'[1]сентябрь'!F30+'[1]октябрь'!F30+'[1]ноябрь'!F30+'[1]декабрь'!F30</f>
        <v>562579.2799999999</v>
      </c>
      <c r="G24" s="27">
        <f>'[1]I полугодие'!G30+'[1]июль'!G30+'[1]август'!G30+'[1]сентябрь'!G30+'[1]октябрь'!G30+'[1]ноябрь'!G30+'[1]декабрь'!G30</f>
        <v>420414.69999999995</v>
      </c>
      <c r="H24" s="27">
        <f>'[1]I полугодие'!H30+'[1]июль'!H30+'[1]август'!H30+'[1]сентябрь'!H30+'[1]октябрь'!H30+'[1]ноябрь'!H30+'[1]декабрь'!H30</f>
        <v>92683.92</v>
      </c>
      <c r="I24" s="27">
        <f>'[1]I полугодие'!I30+'[1]июль'!I30+'[1]август'!I30+'[1]сентябрь'!I30+'[1]октябрь'!I30+'[1]ноябрь'!I30+'[1]декабрь'!I30</f>
        <v>292227.87999999995</v>
      </c>
      <c r="J24" s="31">
        <f>SUM(B24:I24)</f>
        <v>2622216.6999999993</v>
      </c>
    </row>
    <row r="25" spans="1:10" ht="15">
      <c r="A25" s="26" t="s">
        <v>27</v>
      </c>
      <c r="B25" s="27">
        <f>'[1]I полугодие'!B31+'[1]июль'!B31+'[1]август'!B31+'[1]сентябрь'!B31+'[1]октябрь'!B31+'[1]ноябрь'!B31+'[1]декабрь'!B31</f>
        <v>97767.01000000001</v>
      </c>
      <c r="C25" s="27">
        <f>'[1]I полугодие'!C31+'[1]июль'!C31+'[1]август'!C31+'[1]сентябрь'!C31+'[1]октябрь'!C31+'[1]ноябрь'!C31+'[1]декабрь'!C31</f>
        <v>90696.78</v>
      </c>
      <c r="D25" s="42">
        <f>'[1]I полугодие'!D31+'[1]июль'!D31+'[1]август'!D31+'[1]сентябрь'!D31+'[1]октябрь'!D31+'[1]ноябрь'!D31+'[1]декабрь'!D31</f>
        <v>89629.16</v>
      </c>
      <c r="E25" s="27">
        <f>'[1]I полугодие'!E31+'[1]июль'!E31+'[1]август'!E31+'[1]сентябрь'!E31+'[1]октябрь'!E31+'[1]ноябрь'!E31+'[1]декабрь'!E31</f>
        <v>112005.82999999999</v>
      </c>
      <c r="F25" s="27">
        <f>'[1]I полугодие'!F31+'[1]июль'!F31+'[1]август'!F31+'[1]сентябрь'!F31+'[1]октябрь'!F31+'[1]ноябрь'!F31+'[1]декабрь'!F31</f>
        <v>175180.2</v>
      </c>
      <c r="G25" s="27">
        <f>'[1]I полугодие'!G31+'[1]июль'!G31+'[1]август'!G31+'[1]сентябрь'!G31+'[1]октябрь'!G31+'[1]ноябрь'!G31+'[1]декабрь'!G31</f>
        <v>131080.12</v>
      </c>
      <c r="H25" s="27">
        <f>'[1]I полугодие'!H31+'[1]июль'!H31+'[1]август'!H31+'[1]сентябрь'!H31+'[1]октябрь'!H31+'[1]ноябрь'!H31+'[1]декабрь'!H31</f>
        <v>28825.419999999995</v>
      </c>
      <c r="I25" s="27">
        <f>'[1]I полугодие'!I31+'[1]июль'!I31+'[1]август'!I31+'[1]сентябрь'!I31+'[1]октябрь'!I31+'[1]ноябрь'!I31+'[1]декабрь'!I31</f>
        <v>90735.08</v>
      </c>
      <c r="J25" s="31">
        <f aca="true" t="shared" si="1" ref="J25:J44">SUM(B25:I25)</f>
        <v>815919.6</v>
      </c>
    </row>
    <row r="26" spans="1:10" ht="15">
      <c r="A26" s="26" t="s">
        <v>28</v>
      </c>
      <c r="B26" s="27">
        <f>'[1]I полугодие'!B32+'[1]июль'!B32+'[1]август'!B32+'[1]сентябрь'!B32+'[1]октябрь'!B32+'[1]ноябрь'!B32+'[1]декабрь'!B32</f>
        <v>3879.0099999999998</v>
      </c>
      <c r="C26" s="27">
        <f>'[1]I полугодие'!C32+'[1]июль'!C32+'[1]август'!C32+'[1]сентябрь'!C32+'[1]октябрь'!C32+'[1]ноябрь'!C32+'[1]декабрь'!C32</f>
        <v>13820.6</v>
      </c>
      <c r="D26" s="42">
        <f>'[1]I полугодие'!D32+'[1]июль'!D32+'[1]август'!D32+'[1]сентябрь'!D32+'[1]октябрь'!D32+'[1]ноябрь'!D32+'[1]декабрь'!D32</f>
        <v>8781.31</v>
      </c>
      <c r="E26" s="27">
        <f>'[1]I полугодие'!E32+'[1]июль'!E32+'[1]август'!E32+'[1]сентябрь'!E32+'[1]октябрь'!E32+'[1]ноябрь'!E32+'[1]декабрь'!E32</f>
        <v>29078.53</v>
      </c>
      <c r="F26" s="27">
        <f>'[1]I полугодие'!F32+'[1]июль'!F32+'[1]август'!F32+'[1]сентябрь'!F32+'[1]октябрь'!F32+'[1]ноябрь'!F32+'[1]декабрь'!F32</f>
        <v>10436.79</v>
      </c>
      <c r="G26" s="27">
        <f>'[1]I полугодие'!G32+'[1]июль'!G32+'[1]август'!G32+'[1]сентябрь'!G32+'[1]октябрь'!G32+'[1]ноябрь'!G32+'[1]декабрь'!G32</f>
        <v>13231.529999999999</v>
      </c>
      <c r="H26" s="27">
        <f>'[1]I полугодие'!H32+'[1]июль'!H32+'[1]август'!H32+'[1]сентябрь'!H32+'[1]октябрь'!H32+'[1]ноябрь'!H32+'[1]декабрь'!H32</f>
        <v>1022.2399999999999</v>
      </c>
      <c r="I26" s="27">
        <f>'[1]I полугодие'!I32+'[1]июль'!I32+'[1]август'!I32+'[1]сентябрь'!I32+'[1]октябрь'!I32+'[1]ноябрь'!I32+'[1]декабрь'!I32</f>
        <v>14990.769999999999</v>
      </c>
      <c r="J26" s="31">
        <f>SUM(B26:I26)</f>
        <v>95240.78</v>
      </c>
    </row>
    <row r="27" spans="1:10" ht="15">
      <c r="A27" s="26" t="s">
        <v>29</v>
      </c>
      <c r="B27" s="27">
        <f>'[1]I полугодие'!B33+'[1]июль'!B33+'[1]август'!B33+'[1]сентябрь'!B33+'[1]октябрь'!B33+'[1]ноябрь'!B33+'[1]декабрь'!B33</f>
        <v>0</v>
      </c>
      <c r="C27" s="27">
        <f>'[1]I полугодие'!C33+'[1]июль'!C33+'[1]август'!C33+'[1]сентябрь'!C33+'[1]октябрь'!C33+'[1]ноябрь'!C33+'[1]декабрь'!C33</f>
        <v>10088.899999999998</v>
      </c>
      <c r="D27" s="42">
        <f>'[1]I полугодие'!D33+'[1]июль'!D33+'[1]август'!D33+'[1]сентябрь'!D33+'[1]октябрь'!D33+'[1]ноябрь'!D33+'[1]декабрь'!D33</f>
        <v>17036.010000000002</v>
      </c>
      <c r="E27" s="27">
        <f>'[1]I полугодие'!E33+'[1]июль'!E33+'[1]август'!E33+'[1]сентябрь'!E33+'[1]октябрь'!E33+'[1]ноябрь'!E33+'[1]декабрь'!E33</f>
        <v>103699.3</v>
      </c>
      <c r="F27" s="27">
        <f>'[1]I полугодие'!F33+'[1]июль'!F33+'[1]август'!F33+'[1]сентябрь'!F33+'[1]октябрь'!F33+'[1]ноябрь'!F33+'[1]декабрь'!F33</f>
        <v>36005.399999999994</v>
      </c>
      <c r="G27" s="27">
        <f>'[1]I полугодие'!G33+'[1]июль'!G33+'[1]август'!G33+'[1]сентябрь'!G33+'[1]октябрь'!G33+'[1]ноябрь'!G33+'[1]декабрь'!G33</f>
        <v>33211.759999999995</v>
      </c>
      <c r="H27" s="27">
        <f>'[1]I полугодие'!H33+'[1]июль'!H33+'[1]август'!H33+'[1]сентябрь'!H33+'[1]октябрь'!H33+'[1]ноябрь'!H33+'[1]декабрь'!H33</f>
        <v>0</v>
      </c>
      <c r="I27" s="27">
        <f>'[1]I полугодие'!I33+'[1]июль'!I33+'[1]август'!I33+'[1]сентябрь'!I33+'[1]октябрь'!I33+'[1]ноябрь'!I33+'[1]декабрь'!I33</f>
        <v>12506.52</v>
      </c>
      <c r="J27" s="32">
        <f t="shared" si="1"/>
        <v>212547.88999999998</v>
      </c>
    </row>
    <row r="28" spans="1:10" ht="15.75" customHeight="1">
      <c r="A28" s="26" t="s">
        <v>21</v>
      </c>
      <c r="B28" s="27">
        <f>'[1]I полугодие'!B34+'[1]июль'!B34+'[1]август'!B34+'[1]сентябрь'!B34+'[1]октябрь'!B34+'[1]ноябрь'!B34+'[1]декабрь'!B34</f>
        <v>689.6599999999999</v>
      </c>
      <c r="C28" s="27">
        <f>'[1]I полугодие'!C34+'[1]июль'!C34+'[1]август'!C34+'[1]сентябрь'!C34+'[1]октябрь'!C34+'[1]ноябрь'!C34+'[1]декабрь'!C34</f>
        <v>1480.0300000000004</v>
      </c>
      <c r="D28" s="42">
        <f>'[1]I полугодие'!D34+'[1]июль'!D34+'[1]август'!D34+'[1]сентябрь'!D34+'[1]октябрь'!D34+'[1]ноябрь'!D34+'[1]декабрь'!D34</f>
        <v>992.41</v>
      </c>
      <c r="E28" s="27">
        <f>'[1]I полугодие'!E34+'[1]июль'!E34+'[1]август'!E34+'[1]сентябрь'!E34+'[1]октябрь'!E34+'[1]ноябрь'!E34+'[1]декабрь'!E34</f>
        <v>9174.310000000001</v>
      </c>
      <c r="F28" s="27">
        <f>'[1]I полугодие'!F34+'[1]июль'!F34+'[1]август'!F34+'[1]сентябрь'!F34+'[1]октябрь'!F34+'[1]ноябрь'!F34+'[1]декабрь'!F34</f>
        <v>4485.860000000001</v>
      </c>
      <c r="G28" s="27">
        <f>'[1]I полугодие'!G34+'[1]июль'!G34+'[1]август'!G34+'[1]сентябрь'!G34+'[1]октябрь'!G34+'[1]ноябрь'!G34+'[1]декабрь'!G34</f>
        <v>2101.3300000000004</v>
      </c>
      <c r="H28" s="27">
        <f>'[1]I полугодие'!H34+'[1]июль'!H34+'[1]август'!H34+'[1]сентябрь'!H34+'[1]октябрь'!H34+'[1]ноябрь'!H34+'[1]декабрь'!H34</f>
        <v>252.04000000000002</v>
      </c>
      <c r="I28" s="27">
        <f>'[1]I полугодие'!I34+'[1]июль'!I34+'[1]август'!I34+'[1]сентябрь'!I34+'[1]октябрь'!I34+'[1]ноябрь'!I34+'[1]декабрь'!I34</f>
        <v>2812.0099999999998</v>
      </c>
      <c r="J28" s="31">
        <f t="shared" si="1"/>
        <v>21987.650000000005</v>
      </c>
    </row>
    <row r="29" spans="1:10" ht="15">
      <c r="A29" s="26" t="s">
        <v>22</v>
      </c>
      <c r="B29" s="27">
        <f>'[1]I полугодие'!B35+'[1]июль'!B35+'[1]август'!B35+'[1]сентябрь'!B35+'[1]октябрь'!B35+'[1]ноябрь'!B35+'[1]декабрь'!B35</f>
        <v>0</v>
      </c>
      <c r="C29" s="27">
        <f>'[1]I полугодие'!C35+'[1]июль'!C35+'[1]август'!C35+'[1]сентябрь'!C35+'[1]октябрь'!C35+'[1]ноябрь'!C35+'[1]декабрь'!C35</f>
        <v>250.81</v>
      </c>
      <c r="D29" s="42">
        <f>'[1]I полугодие'!D35+'[1]июль'!D35+'[1]август'!D35+'[1]сентябрь'!D35+'[1]октябрь'!D35+'[1]ноябрь'!D35+'[1]декабрь'!D35</f>
        <v>24.53</v>
      </c>
      <c r="E29" s="27">
        <f>'[1]I полугодие'!E35+'[1]июль'!E35+'[1]август'!E35+'[1]сентябрь'!E35+'[1]октябрь'!E35+'[1]ноябрь'!E35+'[1]декабрь'!E35</f>
        <v>2002.3799999999999</v>
      </c>
      <c r="F29" s="27">
        <f>'[1]I полугодие'!F35+'[1]июль'!F35+'[1]август'!F35+'[1]сентябрь'!F35+'[1]октябрь'!F35+'[1]ноябрь'!F35+'[1]декабрь'!F35</f>
        <v>201.13</v>
      </c>
      <c r="G29" s="27">
        <f>'[1]I полугодие'!G35+'[1]июль'!G35+'[1]август'!G35+'[1]сентябрь'!G35+'[1]октябрь'!G35+'[1]ноябрь'!G35+'[1]декабрь'!G35</f>
        <v>397.45</v>
      </c>
      <c r="H29" s="27">
        <f>'[1]I полугодие'!H35+'[1]июль'!H35+'[1]август'!H35+'[1]сентябрь'!H35+'[1]октябрь'!H35+'[1]ноябрь'!H35+'[1]декабрь'!H35</f>
        <v>0</v>
      </c>
      <c r="I29" s="27">
        <f>'[1]I полугодие'!I35+'[1]июль'!I35+'[1]август'!I35+'[1]сентябрь'!I35+'[1]октябрь'!I35+'[1]ноябрь'!I35+'[1]декабрь'!I35</f>
        <v>1075.56</v>
      </c>
      <c r="J29" s="28">
        <f t="shared" si="1"/>
        <v>3951.8599999999997</v>
      </c>
    </row>
    <row r="30" spans="1:10" ht="15">
      <c r="A30" s="26" t="s">
        <v>30</v>
      </c>
      <c r="B30" s="27">
        <f>'[1]I полугодие'!B36+'[1]июль'!B36+'[1]август'!B36+'[1]сентябрь'!B36+'[1]октябрь'!B36+'[1]ноябрь'!B36+'[1]декабрь'!B36</f>
        <v>5892.750000000001</v>
      </c>
      <c r="C30" s="27">
        <f>'[1]I полугодие'!C36+'[1]июль'!C36+'[1]август'!C36+'[1]сентябрь'!C36+'[1]октябрь'!C36+'[1]ноябрь'!C36+'[1]декабрь'!C36</f>
        <v>4185.56</v>
      </c>
      <c r="D30" s="42">
        <f>'[1]I полугодие'!D36+'[1]июль'!D36+'[1]август'!D36+'[1]сентябрь'!D36+'[1]октябрь'!D36+'[1]ноябрь'!D36+'[1]декабрь'!D36</f>
        <v>4169.08</v>
      </c>
      <c r="E30" s="27">
        <f>'[1]I полугодие'!E36+'[1]июль'!E36+'[1]август'!E36+'[1]сентябрь'!E36+'[1]октябрь'!E36+'[1]ноябрь'!E36+'[1]декабрь'!E36</f>
        <v>6181.839999999999</v>
      </c>
      <c r="F30" s="27">
        <f>'[1]I полугодие'!F36+'[1]июль'!F36+'[1]август'!F36+'[1]сентябрь'!F36+'[1]октябрь'!F36+'[1]ноябрь'!F36+'[1]декабрь'!F36</f>
        <v>7435.530000000001</v>
      </c>
      <c r="G30" s="27">
        <f>'[1]I полугодие'!G36+'[1]июль'!G36+'[1]август'!G36+'[1]сентябрь'!G36+'[1]октябрь'!G36+'[1]ноябрь'!G36+'[1]декабрь'!G36</f>
        <v>6293.59</v>
      </c>
      <c r="H30" s="27">
        <f>'[1]I полугодие'!H36+'[1]июль'!H36+'[1]август'!H36+'[1]сентябрь'!H36+'[1]октябрь'!H36+'[1]ноябрь'!H36+'[1]декабрь'!H36</f>
        <v>1329.94</v>
      </c>
      <c r="I30" s="27">
        <f>'[1]I полугодие'!I36+'[1]июль'!I36+'[1]август'!I36+'[1]сентябрь'!I36+'[1]октябрь'!I36+'[1]ноябрь'!I36+'[1]декабрь'!I36</f>
        <v>4798.800000000001</v>
      </c>
      <c r="J30" s="31">
        <f t="shared" si="1"/>
        <v>40287.09000000001</v>
      </c>
    </row>
    <row r="31" spans="1:12" ht="15">
      <c r="A31" s="26" t="s">
        <v>31</v>
      </c>
      <c r="B31" s="27">
        <f>'[1]I полугодие'!B37+'[1]июль'!B37+'[1]август'!B37+'[1]сентябрь'!B37+'[1]октябрь'!B37+'[1]ноябрь'!B37+'[1]декабрь'!B37</f>
        <v>7004.66</v>
      </c>
      <c r="C31" s="27">
        <f>'[1]I полугодие'!C37+'[1]июль'!C37+'[1]август'!C37+'[1]сентябрь'!C37+'[1]октябрь'!C37+'[1]ноябрь'!C37+'[1]декабрь'!C37</f>
        <v>2041.74</v>
      </c>
      <c r="D31" s="42">
        <f>'[1]I полугодие'!D37+'[1]июль'!D37+'[1]август'!D37+'[1]сентябрь'!D37+'[1]октябрь'!D37+'[1]ноябрь'!D37+'[1]декабрь'!D37</f>
        <v>1760.9700000000003</v>
      </c>
      <c r="E31" s="27">
        <f>'[1]I полугодие'!E37+'[1]июль'!E37+'[1]август'!E37+'[1]сентябрь'!E37+'[1]октябрь'!E37+'[1]ноябрь'!E37+'[1]декабрь'!E37</f>
        <v>18292.58</v>
      </c>
      <c r="F31" s="27">
        <f>'[1]I полугодие'!F37+'[1]июль'!F37+'[1]август'!F37+'[1]сентябрь'!F37+'[1]октябрь'!F37+'[1]ноябрь'!F37+'[1]декабрь'!F37</f>
        <v>15705.929999999998</v>
      </c>
      <c r="G31" s="27">
        <f>'[1]I полугодие'!G37+'[1]июль'!G37+'[1]август'!G37+'[1]сентябрь'!G37+'[1]октябрь'!G37+'[1]ноябрь'!G37+'[1]декабрь'!G37</f>
        <v>15769.819999999996</v>
      </c>
      <c r="H31" s="27">
        <f>'[1]I полугодие'!H37+'[1]июль'!H37+'[1]август'!H37+'[1]сентябрь'!H37+'[1]октябрь'!H37+'[1]ноябрь'!H37+'[1]декабрь'!H37</f>
        <v>1944.0299999999997</v>
      </c>
      <c r="I31" s="27">
        <f>'[1]I полугодие'!I37+'[1]июль'!I37+'[1]август'!I37+'[1]сентябрь'!I37+'[1]октябрь'!I37+'[1]ноябрь'!I37+'[1]декабрь'!I37</f>
        <v>31210.420000000002</v>
      </c>
      <c r="J31" s="31">
        <f>SUM(B31:I31)</f>
        <v>93730.15</v>
      </c>
      <c r="L31" s="2"/>
    </row>
    <row r="32" spans="1:10" ht="15.75" customHeight="1">
      <c r="A32" s="26" t="s">
        <v>32</v>
      </c>
      <c r="B32" s="27">
        <f>'[1]I полугодие'!B38+'[1]июль'!B38+'[1]август'!B38+'[1]сентябрь'!B38+'[1]октябрь'!B38+'[1]ноябрь'!B38+'[1]декабрь'!B38</f>
        <v>451243.42</v>
      </c>
      <c r="C32" s="27">
        <f>'[1]I полугодие'!C38+'[1]июль'!C38+'[1]август'!C38+'[1]сентябрь'!C38+'[1]октябрь'!C38+'[1]ноябрь'!C38+'[1]декабрь'!C38</f>
        <v>431599.66000000003</v>
      </c>
      <c r="D32" s="42">
        <f>'[1]I полугодие'!D38+'[1]июль'!D38+'[1]август'!D38+'[1]сентябрь'!D38+'[1]октябрь'!D38+'[1]ноябрь'!D38+'[1]декабрь'!D38</f>
        <v>460661.6400000001</v>
      </c>
      <c r="E32" s="27">
        <f>'[1]I полугодие'!E38+'[1]июль'!E38+'[1]август'!E38+'[1]сентябрь'!E38+'[1]октябрь'!E38+'[1]ноябрь'!E38+'[1]декабрь'!E38</f>
        <v>547486.23</v>
      </c>
      <c r="F32" s="27">
        <f>'[1]I полугодие'!F38+'[1]июль'!F38+'[1]август'!F38+'[1]сентябрь'!F38+'[1]октябрь'!F38+'[1]ноябрь'!F38+'[1]декабрь'!F38</f>
        <v>541227.24</v>
      </c>
      <c r="G32" s="27">
        <f>'[1]I полугодие'!G38+'[1]июль'!G38+'[1]август'!G38+'[1]сентябрь'!G38+'[1]октябрь'!G38+'[1]ноябрь'!G38+'[1]декабрь'!G38</f>
        <v>485289.88</v>
      </c>
      <c r="H32" s="27">
        <f>'[1]I полугодие'!H38+'[1]июль'!H38+'[1]август'!H38+'[1]сентябрь'!H38+'[1]октябрь'!H38+'[1]ноябрь'!H38+'[1]декабрь'!H38</f>
        <v>153413.28999999998</v>
      </c>
      <c r="I32" s="27">
        <f>'[1]I полугодие'!I38+'[1]июль'!I38+'[1]август'!I38+'[1]сентябрь'!I38+'[1]октябрь'!I38+'[1]ноябрь'!I38+'[1]декабрь'!I38</f>
        <v>499758.3500000001</v>
      </c>
      <c r="J32" s="31">
        <f t="shared" si="1"/>
        <v>3570679.7100000004</v>
      </c>
    </row>
    <row r="33" spans="1:10" ht="15">
      <c r="A33" s="26" t="s">
        <v>33</v>
      </c>
      <c r="B33" s="27">
        <f>'[1]I полугодие'!B40+'[1]июль'!B40+'[1]август'!B40+'[1]сентябрь'!B40+'[1]октябрь'!B40+'[1]ноябрь'!B40+'[1]декабрь'!B40</f>
        <v>525.66</v>
      </c>
      <c r="C33" s="27">
        <f>'[1]I полугодие'!C40+'[1]июль'!C40+'[1]август'!C40+'[1]сентябрь'!C40+'[1]октябрь'!C40+'[1]ноябрь'!C40+'[1]декабрь'!C40</f>
        <v>32086.09</v>
      </c>
      <c r="D33" s="42">
        <f>'[1]I полугодие'!D40+'[1]июль'!D40+'[1]август'!D40+'[1]сентябрь'!D40+'[1]октябрь'!D40+'[1]ноябрь'!D40+'[1]декабрь'!D40</f>
        <v>45317.75000000001</v>
      </c>
      <c r="E33" s="27">
        <f>'[1]I полугодие'!E40+'[1]июль'!E40+'[1]август'!E40+'[1]сентябрь'!E40+'[1]октябрь'!E40+'[1]ноябрь'!E40+'[1]декабрь'!E40</f>
        <v>216144.02000000002</v>
      </c>
      <c r="F33" s="27">
        <f>'[1]I полугодие'!F40+'[1]июль'!F40+'[1]август'!F40+'[1]сентябрь'!F40+'[1]октябрь'!F40+'[1]ноябрь'!F40+'[1]декабрь'!F40</f>
        <v>140110.93</v>
      </c>
      <c r="G33" s="27">
        <f>'[1]I полугодие'!G40+'[1]июль'!G40+'[1]август'!G40+'[1]сентябрь'!G40+'[1]октябрь'!G40+'[1]ноябрь'!G40+'[1]декабрь'!G40</f>
        <v>124920.59</v>
      </c>
      <c r="H33" s="27">
        <f>'[1]I полугодие'!H40+'[1]июль'!H40+'[1]август'!H40+'[1]сентябрь'!H40+'[1]октябрь'!H40+'[1]ноябрь'!H40+'[1]декабрь'!H40</f>
        <v>15.41</v>
      </c>
      <c r="I33" s="27">
        <f>'[1]I полугодие'!I40+'[1]июль'!I40+'[1]август'!I40+'[1]сентябрь'!I40+'[1]октябрь'!I40+'[1]ноябрь'!I40+'[1]декабрь'!I40</f>
        <v>51534.89</v>
      </c>
      <c r="J33" s="31">
        <f t="shared" si="1"/>
        <v>610655.3400000001</v>
      </c>
    </row>
    <row r="34" spans="1:10" ht="15" hidden="1">
      <c r="A34" s="26" t="s">
        <v>14</v>
      </c>
      <c r="B34" s="27">
        <f>'[1]I полугодие'!B41+'[1]июль'!B41+'[1]август'!B41+'[1]сентябрь'!B41+'[1]октябрь'!B41+'[1]ноябрь'!B41+'[1]декабрь'!B41</f>
        <v>0</v>
      </c>
      <c r="C34" s="27">
        <f>'[1]I полугодие'!C41+'[1]июль'!C41+'[1]август'!C41+'[1]сентябрь'!C41+'[1]октябрь'!C41+'[1]ноябрь'!C41+'[1]декабрь'!C41</f>
        <v>0</v>
      </c>
      <c r="D34" s="42">
        <f>'[1]I полугодие'!D41+'[1]июль'!D41+'[1]август'!D41+'[1]сентябрь'!D41+'[1]октябрь'!D41+'[1]ноябрь'!D41+'[1]декабрь'!D41</f>
        <v>0</v>
      </c>
      <c r="E34" s="27">
        <f>'[1]I полугодие'!E41+'[1]июль'!E41+'[1]август'!E41+'[1]сентябрь'!E41+'[1]октябрь'!E41+'[1]ноябрь'!E41+'[1]декабрь'!E41</f>
        <v>0</v>
      </c>
      <c r="F34" s="27">
        <f>'[1]I полугодие'!F41+'[1]июль'!F41+'[1]август'!F41+'[1]сентябрь'!F41+'[1]октябрь'!F41+'[1]ноябрь'!F41+'[1]декабрь'!F41</f>
        <v>0</v>
      </c>
      <c r="G34" s="27">
        <f>'[1]I полугодие'!G41+'[1]июль'!G41+'[1]август'!G41+'[1]сентябрь'!G41+'[1]октябрь'!G41+'[1]ноябрь'!G41+'[1]декабрь'!G41</f>
        <v>0</v>
      </c>
      <c r="H34" s="27">
        <f>'[1]I полугодие'!H41+'[1]июль'!H41+'[1]август'!H41+'[1]сентябрь'!H41+'[1]октябрь'!H41+'[1]ноябрь'!H41+'[1]декабрь'!H41</f>
        <v>0</v>
      </c>
      <c r="I34" s="27">
        <f>'[1]I полугодие'!I41+'[1]июль'!I41+'[1]август'!I41+'[1]сентябрь'!I41+'[1]октябрь'!I41+'[1]ноябрь'!I41+'[1]декабрь'!I41</f>
        <v>0</v>
      </c>
      <c r="J34" s="31">
        <f t="shared" si="1"/>
        <v>0</v>
      </c>
    </row>
    <row r="35" spans="1:10" ht="15" hidden="1">
      <c r="A35" s="26" t="s">
        <v>15</v>
      </c>
      <c r="B35" s="27">
        <f>'[1]I полугодие'!B42+'[1]июль'!B42+'[1]август'!B42+'[1]сентябрь'!B42+'[1]октябрь'!B42+'[1]ноябрь'!B42+'[1]декабрь'!B42</f>
        <v>0</v>
      </c>
      <c r="C35" s="27">
        <f>'[1]I полугодие'!C42+'[1]июль'!C42+'[1]август'!C42+'[1]сентябрь'!C42+'[1]октябрь'!C42+'[1]ноябрь'!C42+'[1]декабрь'!C42</f>
        <v>0</v>
      </c>
      <c r="D35" s="42">
        <f>'[1]I полугодие'!D42+'[1]июль'!D42+'[1]август'!D42+'[1]сентябрь'!D42+'[1]октябрь'!D42+'[1]ноябрь'!D42+'[1]декабрь'!D42</f>
        <v>0</v>
      </c>
      <c r="E35" s="27">
        <f>'[1]I полугодие'!E42+'[1]июль'!E42+'[1]август'!E42+'[1]сентябрь'!E42+'[1]октябрь'!E42+'[1]ноябрь'!E42+'[1]декабрь'!E42</f>
        <v>0</v>
      </c>
      <c r="F35" s="27">
        <f>'[1]I полугодие'!F42+'[1]июль'!F42+'[1]август'!F42+'[1]сентябрь'!F42+'[1]октябрь'!F42+'[1]ноябрь'!F42+'[1]декабрь'!F42</f>
        <v>0</v>
      </c>
      <c r="G35" s="27">
        <f>'[1]I полугодие'!G42+'[1]июль'!G42+'[1]август'!G42+'[1]сентябрь'!G42+'[1]октябрь'!G42+'[1]ноябрь'!G42+'[1]декабрь'!G42</f>
        <v>0</v>
      </c>
      <c r="H35" s="27">
        <f>'[1]I полугодие'!H42+'[1]июль'!H42+'[1]август'!H42+'[1]сентябрь'!H42+'[1]октябрь'!H42+'[1]ноябрь'!H42+'[1]декабрь'!H42</f>
        <v>0</v>
      </c>
      <c r="I35" s="27">
        <f>'[1]I полугодие'!I42+'[1]июль'!I42+'[1]август'!I42+'[1]сентябрь'!I42+'[1]октябрь'!I42+'[1]ноябрь'!I42+'[1]декабрь'!I42</f>
        <v>0</v>
      </c>
      <c r="J35" s="31">
        <f t="shared" si="1"/>
        <v>0</v>
      </c>
    </row>
    <row r="36" spans="1:11" ht="15">
      <c r="A36" s="29" t="s">
        <v>34</v>
      </c>
      <c r="B36" s="30" t="e">
        <f>#REF!+#REF!</f>
        <v>#REF!</v>
      </c>
      <c r="C36" s="30" t="e">
        <f>#REF!+#REF!</f>
        <v>#REF!</v>
      </c>
      <c r="D36" s="43">
        <f>SUM(D37:D44)</f>
        <v>1498915.22</v>
      </c>
      <c r="E36" s="30" t="e">
        <f>#REF!+#REF!</f>
        <v>#REF!</v>
      </c>
      <c r="F36" s="30" t="e">
        <f>#REF!+#REF!</f>
        <v>#REF!</v>
      </c>
      <c r="G36" s="30" t="e">
        <f>#REF!+#REF!</f>
        <v>#REF!</v>
      </c>
      <c r="H36" s="30" t="e">
        <f>#REF!+#REF!</f>
        <v>#REF!</v>
      </c>
      <c r="I36" s="30" t="e">
        <f>#REF!+#REF!</f>
        <v>#REF!</v>
      </c>
      <c r="J36" s="25" t="e">
        <f t="shared" si="1"/>
        <v>#REF!</v>
      </c>
      <c r="K36" s="2"/>
    </row>
    <row r="37" spans="1:10" ht="15">
      <c r="A37" s="26" t="s">
        <v>35</v>
      </c>
      <c r="B37" s="27">
        <f>'[1]I полугодие'!B45+'[1]июль'!B45+'[1]август'!B45+'[1]сентябрь'!B45+'[1]октябрь'!B45+'[1]ноябрь'!B45+'[1]декабрь'!B45</f>
        <v>53134.04</v>
      </c>
      <c r="C37" s="27">
        <f>'[1]I полугодие'!C45+'[1]июль'!C45+'[1]август'!C45+'[1]сентябрь'!C45+'[1]октябрь'!C45+'[1]ноябрь'!C45+'[1]декабрь'!C45</f>
        <v>41014.549999999996</v>
      </c>
      <c r="D37" s="42">
        <f>'[1]I полугодие'!D45+'[1]июль'!D45+'[1]август'!D45+'[1]сентябрь'!D45+'[1]октябрь'!D45+'[1]ноябрь'!D45+'[1]декабрь'!D45</f>
        <v>38573.350000000006</v>
      </c>
      <c r="E37" s="27">
        <f>'[1]I полугодие'!E45+'[1]июль'!E45+'[1]август'!E45+'[1]сентябрь'!E45+'[1]октябрь'!E45+'[1]ноябрь'!E45+'[1]декабрь'!E45</f>
        <v>126197.35</v>
      </c>
      <c r="F37" s="27">
        <f>'[1]I полугодие'!F45+'[1]июль'!F45+'[1]август'!F45+'[1]сентябрь'!F45+'[1]октябрь'!F45+'[1]ноябрь'!F45+'[1]декабрь'!F45</f>
        <v>219133.24</v>
      </c>
      <c r="G37" s="27">
        <f>'[1]I полугодие'!G45+'[1]июль'!G45+'[1]август'!G45+'[1]сентябрь'!G45+'[1]октябрь'!G45+'[1]ноябрь'!G45+'[1]декабрь'!G45</f>
        <v>130897.28</v>
      </c>
      <c r="H37" s="27">
        <f>'[1]I полугодие'!H45+'[1]июль'!H45+'[1]август'!H45+'[1]сентябрь'!H45+'[1]октябрь'!H45+'[1]ноябрь'!H45+'[1]декабрь'!H45</f>
        <v>9936.68</v>
      </c>
      <c r="I37" s="27">
        <f>'[1]I полугодие'!I45+'[1]июль'!I45+'[1]август'!I45+'[1]сентябрь'!I45+'[1]октябрь'!I45+'[1]ноябрь'!I45+'[1]декабрь'!I45</f>
        <v>42392.29</v>
      </c>
      <c r="J37" s="31">
        <f>SUM(B37:I37)</f>
        <v>661278.7800000001</v>
      </c>
    </row>
    <row r="38" spans="1:10" ht="15">
      <c r="A38" s="26" t="s">
        <v>26</v>
      </c>
      <c r="B38" s="27">
        <f>'[1]I полугодие'!B46+'[1]июль'!B46+'[1]август'!B46+'[1]сентябрь'!B46+'[1]октябрь'!B46+'[1]ноябрь'!B46+'[1]декабрь'!B46</f>
        <v>385801.05999999994</v>
      </c>
      <c r="C38" s="27">
        <f>'[1]I полугодие'!C46+'[1]июль'!C46+'[1]август'!C46+'[1]сентябрь'!C46+'[1]октябрь'!C46+'[1]ноябрь'!C46+'[1]декабрь'!C46</f>
        <v>329015.33</v>
      </c>
      <c r="D38" s="42">
        <f>'[1]I полугодие'!D46+'[1]июль'!D46+'[1]август'!D46+'[1]сентябрь'!D46+'[1]октябрь'!D46+'[1]ноябрь'!D46+'[1]декабрь'!D46</f>
        <v>320713.88</v>
      </c>
      <c r="E38" s="27">
        <f>'[1]I полугодие'!E46+'[1]июль'!E46+'[1]август'!E46+'[1]сентябрь'!E46+'[1]октябрь'!E46+'[1]ноябрь'!E46+'[1]декабрь'!E46</f>
        <v>561958.7000000001</v>
      </c>
      <c r="F38" s="27">
        <f>'[1]I полугодие'!F46+'[1]июль'!F46+'[1]август'!F46+'[1]сентябрь'!F46+'[1]октябрь'!F46+'[1]ноябрь'!F46+'[1]декабрь'!F46</f>
        <v>585308.78</v>
      </c>
      <c r="G38" s="27">
        <f>'[1]I полугодие'!G46+'[1]июль'!G46+'[1]август'!G46+'[1]сентябрь'!G46+'[1]октябрь'!G46+'[1]ноябрь'!G46+'[1]декабрь'!G46</f>
        <v>489979.3499999999</v>
      </c>
      <c r="H38" s="27">
        <f>'[1]I полугодие'!H46+'[1]июль'!H46+'[1]август'!H46+'[1]сентябрь'!H46+'[1]октябрь'!H46+'[1]ноябрь'!H46+'[1]декабрь'!H46</f>
        <v>91767.68000000001</v>
      </c>
      <c r="I38" s="27">
        <f>'[1]I полугодие'!I46+'[1]июль'!I46+'[1]август'!I46+'[1]сентябрь'!I46+'[1]октябрь'!I46+'[1]ноябрь'!I46+'[1]декабрь'!I46</f>
        <v>362724.97</v>
      </c>
      <c r="J38" s="31">
        <f t="shared" si="1"/>
        <v>3127269.75</v>
      </c>
    </row>
    <row r="39" spans="1:10" ht="15">
      <c r="A39" s="26" t="s">
        <v>27</v>
      </c>
      <c r="B39" s="27">
        <f>'[1]I полугодие'!B47+'[1]июль'!B47+'[1]август'!B47+'[1]сентябрь'!B47+'[1]октябрь'!B47+'[1]ноябрь'!B47+'[1]декабрь'!B47</f>
        <v>120313.06000000001</v>
      </c>
      <c r="C39" s="27">
        <f>'[1]I полугодие'!C47+'[1]июль'!C47+'[1]август'!C47+'[1]сентябрь'!C47+'[1]октябрь'!C47+'[1]ноябрь'!C47+'[1]декабрь'!C47</f>
        <v>102770.07</v>
      </c>
      <c r="D39" s="42">
        <f>'[1]I полугодие'!D47+'[1]июль'!D47+'[1]август'!D47+'[1]сентябрь'!D47+'[1]октябрь'!D47+'[1]ноябрь'!D47+'[1]декабрь'!D47</f>
        <v>100180.87</v>
      </c>
      <c r="E39" s="27">
        <f>'[1]I полугодие'!E47+'[1]июль'!E47+'[1]август'!E47+'[1]сентябрь'!E47+'[1]октябрь'!E47+'[1]ноябрь'!E47+'[1]декабрь'!E47</f>
        <v>175624.11</v>
      </c>
      <c r="F39" s="27">
        <f>'[1]I полугодие'!F47+'[1]июль'!F47+'[1]август'!F47+'[1]сентябрь'!F47+'[1]октябрь'!F47+'[1]ноябрь'!F47+'[1]декабрь'!F47</f>
        <v>182438.99000000002</v>
      </c>
      <c r="G39" s="27">
        <f>'[1]I полугодие'!G47+'[1]июль'!G47+'[1]август'!G47+'[1]сентябрь'!G47+'[1]октябрь'!G47+'[1]ноябрь'!G47+'[1]декабрь'!G47</f>
        <v>152660.67</v>
      </c>
      <c r="H39" s="27">
        <f>'[1]I полугодие'!H47+'[1]июль'!H47+'[1]август'!H47+'[1]сентябрь'!H47+'[1]октябрь'!H47+'[1]ноябрь'!H47+'[1]декабрь'!H47</f>
        <v>28444.550000000003</v>
      </c>
      <c r="I39" s="27">
        <f>'[1]I полугодие'!I47+'[1]июль'!I47+'[1]август'!I47+'[1]сентябрь'!I47+'[1]октябрь'!I47+'[1]ноябрь'!I47+'[1]декабрь'!I47</f>
        <v>113330.34999999999</v>
      </c>
      <c r="J39" s="31">
        <f t="shared" si="1"/>
        <v>975762.67</v>
      </c>
    </row>
    <row r="40" spans="1:10" ht="15">
      <c r="A40" s="26" t="s">
        <v>36</v>
      </c>
      <c r="B40" s="27">
        <f>'[1]I полугодие'!B50+'[1]июль'!B50+'[1]август'!B50+'[1]сентябрь'!B50+'[1]октябрь'!B50+'[1]ноябрь'!B50+'[1]декабрь'!B50</f>
        <v>23247.13</v>
      </c>
      <c r="C40" s="27">
        <f>'[1]I полугодие'!C50+'[1]июль'!C50+'[1]август'!C50+'[1]сентябрь'!C50+'[1]октябрь'!C50+'[1]ноябрь'!C50+'[1]декабрь'!C50</f>
        <v>0</v>
      </c>
      <c r="D40" s="42">
        <f>'[1]I полугодие'!D50+'[1]июль'!D50+'[1]август'!D50+'[1]сентябрь'!D50+'[1]октябрь'!D50+'[1]ноябрь'!D50+'[1]декабрь'!D50</f>
        <v>195.5</v>
      </c>
      <c r="E40" s="27">
        <f>'[1]I полугодие'!E50+'[1]июль'!E50+'[1]август'!E50+'[1]сентябрь'!E50+'[1]октябрь'!E50+'[1]ноябрь'!E50+'[1]декабрь'!E50</f>
        <v>135.74</v>
      </c>
      <c r="F40" s="27">
        <f>'[1]I полугодие'!F50+'[1]июль'!F50+'[1]август'!F50+'[1]сентябрь'!F50+'[1]октябрь'!F50+'[1]ноябрь'!F50+'[1]декабрь'!F50</f>
        <v>21838.21</v>
      </c>
      <c r="G40" s="27">
        <f>'[1]I полугодие'!G50+'[1]июль'!G50+'[1]август'!G50+'[1]сентябрь'!G50+'[1]октябрь'!G50+'[1]ноябрь'!G50+'[1]декабрь'!G50</f>
        <v>2111.29</v>
      </c>
      <c r="H40" s="27">
        <f>'[1]I полугодие'!H50+'[1]июль'!H50+'[1]август'!H50+'[1]сентябрь'!H50+'[1]октябрь'!H50+'[1]ноябрь'!H50+'[1]декабрь'!H50</f>
        <v>0</v>
      </c>
      <c r="I40" s="27">
        <f>'[1]I полугодие'!I50+'[1]июль'!I50+'[1]август'!I50+'[1]сентябрь'!I50+'[1]октябрь'!I50+'[1]ноябрь'!I50+'[1]декабрь'!I50</f>
        <v>201.43</v>
      </c>
      <c r="J40" s="31">
        <f t="shared" si="1"/>
        <v>47729.3</v>
      </c>
    </row>
    <row r="41" spans="1:10" ht="18" customHeight="1">
      <c r="A41" s="26" t="s">
        <v>37</v>
      </c>
      <c r="B41" s="27">
        <f>'[1]I полугодие'!B51+'[1]июль'!B51+'[1]август'!B51+'[1]сентябрь'!B51+'[1]октябрь'!B51+'[1]ноябрь'!B51+'[1]декабрь'!B51</f>
        <v>76639.54</v>
      </c>
      <c r="C41" s="27">
        <f>'[1]I полугодие'!C51+'[1]июль'!C51+'[1]август'!C51+'[1]сентябрь'!C51+'[1]октябрь'!C51+'[1]ноябрь'!C51+'[1]декабрь'!C51</f>
        <v>71560.48999999999</v>
      </c>
      <c r="D41" s="42">
        <f>'[1]I полугодие'!D51+'[1]июль'!D51+'[1]август'!D51+'[1]сентябрь'!D51+'[1]октябрь'!D51+'[1]ноябрь'!D51+'[1]декабрь'!D51</f>
        <v>68451.95000000001</v>
      </c>
      <c r="E41" s="27">
        <f>'[1]I полугодие'!E51+'[1]июль'!E51+'[1]август'!E51+'[1]сентябрь'!E51+'[1]октябрь'!E51+'[1]ноябрь'!E51+'[1]декабрь'!E51</f>
        <v>92551.61</v>
      </c>
      <c r="F41" s="27">
        <f>'[1]I полугодие'!F51+'[1]июль'!F51+'[1]август'!F51+'[1]сентябрь'!F51+'[1]октябрь'!F51+'[1]ноябрь'!F51+'[1]декабрь'!F51</f>
        <v>91323.94</v>
      </c>
      <c r="G41" s="27">
        <f>'[1]I полугодие'!G51+'[1]июль'!G51+'[1]август'!G51+'[1]сентябрь'!G51+'[1]октябрь'!G51+'[1]ноябрь'!G51+'[1]декабрь'!G51</f>
        <v>96225.20999999999</v>
      </c>
      <c r="H41" s="27">
        <f>'[1]I полугодие'!H51+'[1]июль'!H51+'[1]август'!H51+'[1]сентябрь'!H51+'[1]октябрь'!H51+'[1]ноябрь'!H51+'[1]декабрь'!H51</f>
        <v>38399.03</v>
      </c>
      <c r="I41" s="27">
        <f>'[1]I полугодие'!I51+'[1]июль'!I51+'[1]август'!I51+'[1]сентябрь'!I51+'[1]октябрь'!I51+'[1]ноябрь'!I51+'[1]декабрь'!I51</f>
        <v>68455.25</v>
      </c>
      <c r="J41" s="28">
        <f t="shared" si="1"/>
        <v>603607.02</v>
      </c>
    </row>
    <row r="42" spans="1:10" ht="30.75" customHeight="1">
      <c r="A42" s="33" t="s">
        <v>38</v>
      </c>
      <c r="B42" s="27">
        <f>'[1]I полугодие'!B55+'[1]июль'!B55+'[1]август'!B55+'[1]сентябрь'!B55+'[1]октябрь'!B55+'[1]ноябрь'!B55+'[1]декабрь'!B55</f>
        <v>43274.380000000005</v>
      </c>
      <c r="C42" s="27">
        <f>'[1]I полугодие'!C55+'[1]июль'!C55+'[1]август'!C55+'[1]сентябрь'!C55+'[1]октябрь'!C55+'[1]ноябрь'!C55+'[1]декабрь'!C55</f>
        <v>0</v>
      </c>
      <c r="D42" s="42">
        <f>'[1]I полугодие'!D55+'[1]июль'!D55+'[1]август'!D55+'[1]сентябрь'!D55+'[1]октябрь'!D55+'[1]ноябрь'!D55+'[1]декабрь'!D55</f>
        <v>10891.57</v>
      </c>
      <c r="E42" s="27">
        <f>'[1]I полугодие'!E55+'[1]июль'!E55+'[1]август'!E55+'[1]сентябрь'!E55+'[1]октябрь'!E55+'[1]ноябрь'!E55+'[1]декабрь'!E55</f>
        <v>12991.56</v>
      </c>
      <c r="F42" s="27">
        <f>'[1]I полугодие'!F55+'[1]июль'!F55+'[1]август'!F55+'[1]сентябрь'!F55+'[1]октябрь'!F55+'[1]ноябрь'!F55+'[1]декабрь'!F55</f>
        <v>12991.56</v>
      </c>
      <c r="G42" s="27">
        <f>'[1]I полугодие'!G55+'[1]июль'!G55+'[1]август'!G55+'[1]сентябрь'!G55+'[1]октябрь'!G55+'[1]ноябрь'!G55+'[1]декабрь'!G55</f>
        <v>29471.469999999998</v>
      </c>
      <c r="H42" s="27">
        <f>'[1]I полугодие'!H55+'[1]июль'!H55+'[1]август'!H55+'[1]сентябрь'!H55+'[1]октябрь'!H55+'[1]ноябрь'!H55+'[1]декабрь'!H55</f>
        <v>1421.48</v>
      </c>
      <c r="I42" s="27">
        <f>'[1]I полугодие'!I55+'[1]июль'!I55+'[1]август'!I55+'[1]сентябрь'!I55+'[1]октябрь'!I55+'[1]ноябрь'!I55+'[1]декабрь'!I55</f>
        <v>2252.26</v>
      </c>
      <c r="J42" s="31">
        <f t="shared" si="1"/>
        <v>113294.28</v>
      </c>
    </row>
    <row r="43" spans="1:10" ht="25.5" customHeight="1">
      <c r="A43" s="33" t="s">
        <v>39</v>
      </c>
      <c r="B43" s="27">
        <f>'[1]I полугодие'!B57+'[1]июль'!B57+'[1]август'!B57+'[1]сентябрь'!B57+'[1]октябрь'!B57+'[1]ноябрь'!B57+'[1]декабрь'!B57</f>
        <v>1907145</v>
      </c>
      <c r="C43" s="27">
        <f>'[1]I полугодие'!C57+'[1]июль'!C57+'[1]август'!C57+'[1]сентябрь'!C57+'[1]октябрь'!C57+'[1]ноябрь'!C57+'[1]декабрь'!C57</f>
        <v>24920.98</v>
      </c>
      <c r="D43" s="42">
        <f>'[1]I полугодие'!D57+'[1]июль'!D57+'[1]август'!D57+'[1]сентябрь'!D57+'[1]октябрь'!D57+'[1]ноябрь'!D57+'[1]декабрь'!D57</f>
        <v>950162.34</v>
      </c>
      <c r="E43" s="27">
        <f>'[1]I полугодие'!E57+'[1]июль'!E57+'[1]август'!E57+'[1]сентябрь'!E57+'[1]октябрь'!E57+'[1]ноябрь'!E57+'[1]декабрь'!E57</f>
        <v>816748</v>
      </c>
      <c r="F43" s="27">
        <f>'[1]I полугодие'!F57+'[1]июль'!F57+'[1]август'!F57+'[1]сентябрь'!F57+'[1]октябрь'!F57+'[1]ноябрь'!F57+'[1]декабрь'!F57</f>
        <v>463394</v>
      </c>
      <c r="G43" s="27">
        <f>'[1]I полугодие'!G57+'[1]июль'!G57+'[1]август'!G57+'[1]сентябрь'!G57+'[1]октябрь'!G57+'[1]ноябрь'!G57+'[1]декабрь'!G57</f>
        <v>485465</v>
      </c>
      <c r="H43" s="27">
        <f>'[1]I полугодие'!H57+'[1]июль'!H57+'[1]август'!H57+'[1]сентябрь'!H57+'[1]октябрь'!H57+'[1]ноябрь'!H57+'[1]декабрь'!H57</f>
        <v>13135</v>
      </c>
      <c r="I43" s="27">
        <f>'[1]I полугодие'!I57+'[1]июль'!I57+'[1]август'!I57+'[1]сентябрь'!I57+'[1]октябрь'!I57+'[1]ноябрь'!I57+'[1]декабрь'!I57</f>
        <v>523047</v>
      </c>
      <c r="J43" s="28">
        <f t="shared" si="1"/>
        <v>5184017.32</v>
      </c>
    </row>
    <row r="44" spans="1:10" ht="16.5" customHeight="1">
      <c r="A44" s="26" t="s">
        <v>33</v>
      </c>
      <c r="B44" s="27">
        <f>'[1]I полугодие'!B61+'[1]июль'!B61+'[1]август'!B61+'[1]сентябрь'!B61+'[1]октябрь'!B61+'[1]ноябрь'!B61+'[1]декабрь'!B61</f>
        <v>0</v>
      </c>
      <c r="C44" s="27">
        <f>'[1]I полугодие'!C61+'[1]июль'!C61+'[1]август'!C61+'[1]сентябрь'!C61+'[1]октябрь'!C61+'[1]ноябрь'!C61+'[1]декабрь'!C61</f>
        <v>0</v>
      </c>
      <c r="D44" s="42">
        <f>'[1]I полугодие'!D61+'[1]июль'!D61+'[1]август'!D61+'[1]сентябрь'!D61+'[1]октябрь'!D61+'[1]ноябрь'!D61+'[1]декабрь'!D61</f>
        <v>9745.76</v>
      </c>
      <c r="E44" s="27">
        <f>'[1]I полугодие'!E61+'[1]июль'!E61+'[1]август'!E61+'[1]сентябрь'!E61+'[1]октябрь'!E61+'[1]ноябрь'!E61+'[1]декабрь'!E61</f>
        <v>4986.75</v>
      </c>
      <c r="F44" s="27">
        <f>'[1]I полугодие'!F61+'[1]июль'!F61+'[1]август'!F61+'[1]сентябрь'!F61+'[1]октябрь'!F61+'[1]ноябрь'!F61+'[1]декабрь'!F61</f>
        <v>10495.220000000001</v>
      </c>
      <c r="G44" s="27">
        <f>'[1]I полугодие'!G61+'[1]июль'!G61+'[1]август'!G61+'[1]сентябрь'!G61+'[1]октябрь'!G61+'[1]ноябрь'!G61+'[1]декабрь'!G61</f>
        <v>4986.75</v>
      </c>
      <c r="H44" s="27">
        <f>'[1]I полугодие'!H61+'[1]июль'!H61+'[1]август'!H61+'[1]сентябрь'!H61+'[1]октябрь'!H61+'[1]ноябрь'!H61+'[1]декабрь'!H61</f>
        <v>0</v>
      </c>
      <c r="I44" s="27">
        <f>'[1]I полугодие'!I61+'[1]июль'!I61+'[1]август'!I61+'[1]сентябрь'!I61+'[1]октябрь'!I61+'[1]ноябрь'!I61+'[1]декабрь'!I61</f>
        <v>0</v>
      </c>
      <c r="J44" s="28">
        <f t="shared" si="1"/>
        <v>30214.480000000003</v>
      </c>
    </row>
    <row r="45" spans="2:10" ht="15">
      <c r="B45" s="34"/>
      <c r="C45" s="34"/>
      <c r="D45" s="5"/>
      <c r="E45" s="5"/>
      <c r="F45" s="5"/>
      <c r="G45" s="5"/>
      <c r="H45" s="5"/>
      <c r="I45" s="5"/>
      <c r="J45" s="5"/>
    </row>
    <row r="46" spans="1:10" ht="15.75">
      <c r="A46" s="64" t="s">
        <v>45</v>
      </c>
      <c r="B46" s="65"/>
      <c r="C46" s="65"/>
      <c r="D46" s="65"/>
      <c r="E46" s="5"/>
      <c r="F46" s="5"/>
      <c r="G46" s="5"/>
      <c r="H46" s="5"/>
      <c r="I46" s="5"/>
      <c r="J46" s="5"/>
    </row>
    <row r="47" spans="1:10" ht="15" customHeight="1">
      <c r="A47" s="64" t="s">
        <v>46</v>
      </c>
      <c r="B47" s="64"/>
      <c r="C47" s="64"/>
      <c r="D47" s="64"/>
      <c r="E47" s="5"/>
      <c r="F47" s="5"/>
      <c r="G47" s="5"/>
      <c r="H47" s="5"/>
      <c r="I47" s="5"/>
      <c r="J47" s="34"/>
    </row>
    <row r="48" spans="1:4" ht="15" customHeight="1">
      <c r="A48" s="64" t="s">
        <v>47</v>
      </c>
      <c r="B48" s="64"/>
      <c r="C48" s="64"/>
      <c r="D48" s="64"/>
    </row>
    <row r="49" spans="1:4" ht="15.75">
      <c r="A49" s="64" t="s">
        <v>48</v>
      </c>
      <c r="B49" s="64"/>
      <c r="C49" s="50"/>
      <c r="D49" s="50"/>
    </row>
    <row r="50" ht="15">
      <c r="A50" s="35"/>
    </row>
  </sheetData>
  <mergeCells count="10">
    <mergeCell ref="A49:B49"/>
    <mergeCell ref="A46:D46"/>
    <mergeCell ref="A47:D47"/>
    <mergeCell ref="A48:D48"/>
    <mergeCell ref="A16:D16"/>
    <mergeCell ref="A3:D4"/>
    <mergeCell ref="A10:A11"/>
    <mergeCell ref="B10:I10"/>
    <mergeCell ref="J10:J11"/>
    <mergeCell ref="A12:D12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Смирнова Людмила Григорьевна</cp:lastModifiedBy>
  <cp:lastPrinted>2016-05-24T11:40:40Z</cp:lastPrinted>
  <dcterms:created xsi:type="dcterms:W3CDTF">2015-06-11T13:17:57Z</dcterms:created>
  <dcterms:modified xsi:type="dcterms:W3CDTF">2016-06-09T09:48:02Z</dcterms:modified>
  <cp:category/>
  <cp:version/>
  <cp:contentType/>
  <cp:contentStatus/>
</cp:coreProperties>
</file>