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НКРАТОВА 73 2017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<sst xmlns="http://schemas.openxmlformats.org/spreadsheetml/2006/main" count="58" uniqueCount="50">
  <si>
    <t>Панкратова, 73</t>
  </si>
  <si>
    <r>
      <t xml:space="preserve">Затраты на содержание </t>
    </r>
    <r>
      <rPr>
        <i/>
        <sz val="8"/>
        <rFont val="Arial"/>
        <family val="2"/>
      </rPr>
      <t xml:space="preserve">и </t>
    </r>
    <r>
      <rPr>
        <b/>
        <i/>
        <sz val="8"/>
        <rFont val="Arial"/>
        <family val="2"/>
      </rPr>
      <t>ремонт жилого помещения ВСЕГО:</t>
    </r>
  </si>
  <si>
    <t>Рентабельность</t>
  </si>
  <si>
    <t>Услуги и работы по управлению домом</t>
  </si>
  <si>
    <t>Услуги связи</t>
  </si>
  <si>
    <t>Услуги автотранспорта</t>
  </si>
  <si>
    <t>теплоэнергия</t>
  </si>
  <si>
    <t>водоснабжение</t>
  </si>
  <si>
    <t>водоотведение</t>
  </si>
  <si>
    <t>э/энергия</t>
  </si>
  <si>
    <t>Утилизация отработанных ртутьсодержащих ламп ЛБ</t>
  </si>
  <si>
    <t>Содержание и текущий ремонт общего имущества дома</t>
  </si>
  <si>
    <t>Отопление мест общего пользования</t>
  </si>
  <si>
    <t>Гкал</t>
  </si>
  <si>
    <t>Освещение мест общего пользования</t>
  </si>
  <si>
    <t>Квт.</t>
  </si>
  <si>
    <t>Потребление эл/эн (насосы)</t>
  </si>
  <si>
    <t>Вода на содержание мест общего пользования</t>
  </si>
  <si>
    <t>мЗ</t>
  </si>
  <si>
    <t>Стоки воды на содержание мест общего пользования</t>
  </si>
  <si>
    <t>Договор на дератизацию и дезинфекцию (Договор от 01.04.2012г. ФБУЗ "Центр гигиены и эпидемиологии в Вологодской области")</t>
  </si>
  <si>
    <t>м2</t>
  </si>
  <si>
    <t>в т.ч.</t>
  </si>
  <si>
    <t>Общая площадь здания Панкратова, 73 согласно тех.паспорта, м2</t>
  </si>
  <si>
    <t>Плата за содержание жилья с 01.01.2012 по 31.07.2012 года</t>
  </si>
  <si>
    <t>руб.</t>
  </si>
  <si>
    <t>Услуги по осуществлению деят-ти по ведению бух.учета</t>
  </si>
  <si>
    <t>РАСЧЕТ РАЗМЕРА ПЛАТЫ ЗА СОДЕРЖАНИЕ И РЕМОНТ ЖИЛОГО ПОМЕЩЕНИЯ в МКД по ПАНКРАТОВА, 73 с 01.01.2017 по 31.12.2017 года</t>
  </si>
  <si>
    <t>3/плата работников диспетчерской службы с налогами</t>
  </si>
  <si>
    <t>3/плата работников административно- управленческого персонала с налогами</t>
  </si>
  <si>
    <t xml:space="preserve">По обеспечению коммунальными  услугами помещений, используемых управляющей организацией при управлении МКД: </t>
  </si>
  <si>
    <t>Работы и услуги по содержанию и текущему ремонту общего имущества многоквартирного дома в соответствии с Перечнем обязательных работ</t>
  </si>
  <si>
    <t xml:space="preserve">Расходы на дератизацию и дезинсекцию </t>
  </si>
  <si>
    <t xml:space="preserve">Расходы по промывка теплообменников </t>
  </si>
  <si>
    <t>Расходы на содержание програмного обеспечение</t>
  </si>
  <si>
    <t>Расходы по ремонту, ревизии, регулировке и проверке приборов учета</t>
  </si>
  <si>
    <t>Расходы по техническому обслуживанию лифтов</t>
  </si>
  <si>
    <t xml:space="preserve">Расходы по обязателному страхованию </t>
  </si>
  <si>
    <t>Расходы по обслуживанию газопроводов</t>
  </si>
  <si>
    <t>Расходы по техническому обслуживанию и ремонту ВДГО</t>
  </si>
  <si>
    <t>Затраты на ремонт общего имущества (Смета ремонта общего имущества собственников помещений в МКД по Панкратова, 73):</t>
  </si>
  <si>
    <t>Плата за содержание и ремонт жилого помещения с 01.01.2017 по 31.12.2017года (затраты/12/общую площадь жилых и нежилых помещений*1000)</t>
  </si>
  <si>
    <t>Расходы на освидетельствование лифтов</t>
  </si>
  <si>
    <t>Содержание и ремонт жилого помещения с 01.01.2017 по 31.12.2017 года, тыс.руб. с НДС</t>
  </si>
  <si>
    <t>Расходы по монтажу газовых плит</t>
  </si>
  <si>
    <t xml:space="preserve">Приобретение ТМЦ на управление </t>
  </si>
  <si>
    <t>Общая площадь жилых и нежилых помещений: Панкратова, 73 на 15.11.2016года, м2</t>
  </si>
  <si>
    <t>Расходы на проверку вентканалов</t>
  </si>
  <si>
    <t>Услуги по договору на комплекное обслуживание (в части подразделений обслуживающих МКД)</t>
  </si>
  <si>
    <t>Текущий ремонт умывальных комнат, душевых, санузлов  с 2по 9 этажи секция №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</si>
</sst>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00"/>
    <numFmt numFmtId="167" formatCode="d/m;@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%"/>
    <numFmt numFmtId="174" formatCode="0.0%"/>
    <numFmt numFmtId="175" formatCode="0.000000"/>
    <numFmt numFmtId="176" formatCode="0.00000"/>
    <numFmt numFmtId="177" formatCode="0.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color theme="1" tint="0.0499899983406066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51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top"/>
      <protection/>
    </xf>
    <xf numFmtId="2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left"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1" fillId="0" borderId="10" xfId="0" applyNumberFormat="1" applyFont="1" applyFill="1" applyBorder="1" applyAlignment="1" applyProtection="1">
      <alignment horizontal="left" vertical="top" wrapText="1"/>
      <protection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4" borderId="0" xfId="0" applyNumberFormat="1" applyFont="1" applyFill="1" applyBorder="1" applyAlignment="1" applyProtection="1">
      <alignment vertical="top" wrapText="1"/>
      <protection/>
    </xf>
    <xf numFmtId="0" fontId="0" fillId="24" borderId="10" xfId="0" applyNumberFormat="1" applyFont="1" applyFill="1" applyBorder="1" applyAlignment="1" applyProtection="1">
      <alignment horizontal="left" vertical="top"/>
      <protection/>
    </xf>
    <xf numFmtId="0" fontId="20" fillId="24" borderId="10" xfId="0" applyNumberFormat="1" applyFont="1" applyFill="1" applyBorder="1" applyAlignment="1" applyProtection="1">
      <alignment horizontal="center" vertical="top" wrapText="1"/>
      <protection/>
    </xf>
    <xf numFmtId="0" fontId="21" fillId="24" borderId="10" xfId="0" applyNumberFormat="1" applyFont="1" applyFill="1" applyBorder="1" applyAlignment="1" applyProtection="1">
      <alignment horizontal="center"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top" wrapText="1"/>
      <protection/>
    </xf>
    <xf numFmtId="0" fontId="23" fillId="24" borderId="10" xfId="0" applyNumberFormat="1" applyFont="1" applyFill="1" applyBorder="1" applyAlignment="1" applyProtection="1">
      <alignment horizontal="left" vertical="top"/>
      <protection/>
    </xf>
    <xf numFmtId="0" fontId="24" fillId="24" borderId="10" xfId="0" applyNumberFormat="1" applyFont="1" applyFill="1" applyBorder="1" applyAlignment="1" applyProtection="1">
      <alignment horizontal="center" vertical="top" wrapText="1"/>
      <protection/>
    </xf>
    <xf numFmtId="2" fontId="22" fillId="24" borderId="10" xfId="0" applyNumberFormat="1" applyFont="1" applyFill="1" applyBorder="1" applyAlignment="1" applyProtection="1">
      <alignment horizontal="center" vertical="top"/>
      <protection/>
    </xf>
    <xf numFmtId="0" fontId="0" fillId="24" borderId="10" xfId="0" applyNumberFormat="1" applyFont="1" applyFill="1" applyBorder="1" applyAlignment="1" applyProtection="1">
      <alignment horizontal="center" vertical="top"/>
      <protection/>
    </xf>
    <xf numFmtId="0" fontId="22" fillId="24" borderId="10" xfId="0" applyNumberFormat="1" applyFont="1" applyFill="1" applyBorder="1" applyAlignment="1" applyProtection="1">
      <alignment horizontal="left" vertical="top" wrapText="1"/>
      <protection/>
    </xf>
    <xf numFmtId="2" fontId="22" fillId="25" borderId="10" xfId="0" applyNumberFormat="1" applyFont="1" applyFill="1" applyBorder="1" applyAlignment="1" applyProtection="1">
      <alignment horizontal="center" vertical="top"/>
      <protection/>
    </xf>
    <xf numFmtId="0" fontId="26" fillId="24" borderId="10" xfId="0" applyNumberFormat="1" applyFont="1" applyFill="1" applyBorder="1" applyAlignment="1" applyProtection="1">
      <alignment horizontal="center" vertical="top"/>
      <protection/>
    </xf>
    <xf numFmtId="0" fontId="27" fillId="24" borderId="10" xfId="0" applyNumberFormat="1" applyFont="1" applyFill="1" applyBorder="1" applyAlignment="1" applyProtection="1">
      <alignment horizontal="left" vertical="top" wrapText="1"/>
      <protection/>
    </xf>
    <xf numFmtId="2" fontId="27" fillId="24" borderId="10" xfId="0" applyNumberFormat="1" applyFont="1" applyFill="1" applyBorder="1" applyAlignment="1" applyProtection="1">
      <alignment horizontal="center" vertical="top"/>
      <protection/>
    </xf>
    <xf numFmtId="2" fontId="27" fillId="25" borderId="10" xfId="0" applyNumberFormat="1" applyFont="1" applyFill="1" applyBorder="1" applyAlignment="1" applyProtection="1">
      <alignment horizontal="center" vertical="top"/>
      <protection/>
    </xf>
    <xf numFmtId="0" fontId="18" fillId="24" borderId="10" xfId="0" applyNumberFormat="1" applyFont="1" applyFill="1" applyBorder="1" applyAlignment="1" applyProtection="1">
      <alignment horizontal="center" vertical="top"/>
      <protection/>
    </xf>
    <xf numFmtId="0" fontId="27" fillId="24" borderId="10" xfId="0" applyNumberFormat="1" applyFont="1" applyFill="1" applyBorder="1" applyAlignment="1" applyProtection="1">
      <alignment vertical="top" wrapText="1"/>
      <protection/>
    </xf>
    <xf numFmtId="0" fontId="27" fillId="24" borderId="11" xfId="0" applyNumberFormat="1" applyFont="1" applyFill="1" applyBorder="1" applyAlignment="1" applyProtection="1">
      <alignment horizontal="left" vertical="top" wrapText="1"/>
      <protection/>
    </xf>
    <xf numFmtId="0" fontId="27" fillId="24" borderId="11" xfId="0" applyNumberFormat="1" applyFont="1" applyFill="1" applyBorder="1" applyAlignment="1" applyProtection="1">
      <alignment vertical="top" wrapText="1"/>
      <protection/>
    </xf>
    <xf numFmtId="0" fontId="27" fillId="24" borderId="10" xfId="0" applyNumberFormat="1" applyFont="1" applyFill="1" applyBorder="1" applyAlignment="1" applyProtection="1">
      <alignment horizontal="center" vertical="top"/>
      <protection/>
    </xf>
    <xf numFmtId="0" fontId="31" fillId="24" borderId="10" xfId="0" applyNumberFormat="1" applyFont="1" applyFill="1" applyBorder="1" applyAlignment="1" applyProtection="1">
      <alignment horizontal="left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/>
      <protection/>
    </xf>
    <xf numFmtId="2" fontId="31" fillId="24" borderId="10" xfId="0" applyNumberFormat="1" applyFont="1" applyFill="1" applyBorder="1" applyAlignment="1" applyProtection="1">
      <alignment horizontal="center" vertical="top" wrapText="1"/>
      <protection/>
    </xf>
    <xf numFmtId="2" fontId="18" fillId="24" borderId="10" xfId="0" applyNumberFormat="1" applyFont="1" applyFill="1" applyBorder="1" applyAlignment="1" applyProtection="1">
      <alignment horizontal="center" vertical="top"/>
      <protection/>
    </xf>
    <xf numFmtId="0" fontId="0" fillId="24" borderId="10" xfId="0" applyNumberFormat="1" applyFont="1" applyFill="1" applyBorder="1" applyAlignment="1" applyProtection="1">
      <alignment vertical="top"/>
      <protection/>
    </xf>
    <xf numFmtId="2" fontId="0" fillId="24" borderId="10" xfId="0" applyNumberFormat="1" applyFont="1" applyFill="1" applyBorder="1" applyAlignment="1" applyProtection="1">
      <alignment horizontal="center" vertical="top"/>
      <protection/>
    </xf>
    <xf numFmtId="0" fontId="28" fillId="24" borderId="10" xfId="0" applyNumberFormat="1" applyFont="1" applyFill="1" applyBorder="1" applyAlignment="1" applyProtection="1">
      <alignment horizontal="center" vertical="top"/>
      <protection/>
    </xf>
    <xf numFmtId="2" fontId="29" fillId="24" borderId="10" xfId="0" applyNumberFormat="1" applyFont="1" applyFill="1" applyBorder="1" applyAlignment="1" applyProtection="1">
      <alignment horizontal="center" vertical="top"/>
      <protection/>
    </xf>
    <xf numFmtId="0" fontId="31" fillId="26" borderId="10" xfId="0" applyNumberFormat="1" applyFont="1" applyFill="1" applyBorder="1" applyAlignment="1" applyProtection="1">
      <alignment horizontal="center" vertical="top"/>
      <protection/>
    </xf>
    <xf numFmtId="2" fontId="31" fillId="24" borderId="10" xfId="0" applyNumberFormat="1" applyFont="1" applyFill="1" applyBorder="1" applyAlignment="1" applyProtection="1">
      <alignment horizontal="center" vertical="top"/>
      <protection/>
    </xf>
    <xf numFmtId="167" fontId="26" fillId="24" borderId="10" xfId="0" applyNumberFormat="1" applyFont="1" applyFill="1" applyBorder="1" applyAlignment="1" applyProtection="1">
      <alignment horizontal="center" vertical="top"/>
      <protection/>
    </xf>
    <xf numFmtId="2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24" borderId="1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2" xfId="0" applyNumberFormat="1" applyFont="1" applyFill="1" applyBorder="1" applyAlignment="1" applyProtection="1">
      <alignment horizontal="left" vertical="top" wrapText="1"/>
      <protection/>
    </xf>
    <xf numFmtId="0" fontId="18" fillId="24" borderId="13" xfId="0" applyNumberFormat="1" applyFont="1" applyFill="1" applyBorder="1" applyAlignment="1" applyProtection="1">
      <alignment horizontal="left" vertical="top" wrapText="1"/>
      <protection/>
    </xf>
    <xf numFmtId="0" fontId="0" fillId="24" borderId="12" xfId="0" applyNumberFormat="1" applyFont="1" applyFill="1" applyBorder="1" applyAlignment="1" applyProtection="1">
      <alignment horizontal="left" vertical="top" wrapText="1"/>
      <protection/>
    </xf>
    <xf numFmtId="0" fontId="0" fillId="24" borderId="13" xfId="0" applyNumberFormat="1" applyFont="1" applyFill="1" applyBorder="1" applyAlignment="1" applyProtection="1">
      <alignment horizontal="left" vertical="top" wrapText="1"/>
      <protection/>
    </xf>
    <xf numFmtId="0" fontId="28" fillId="24" borderId="12" xfId="0" applyNumberFormat="1" applyFont="1" applyFill="1" applyBorder="1" applyAlignment="1" applyProtection="1">
      <alignment horizontal="left" vertical="top" wrapText="1"/>
      <protection/>
    </xf>
    <xf numFmtId="0" fontId="28" fillId="24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20" zoomScaleNormal="120" zoomScalePageLayoutView="0" workbookViewId="0" topLeftCell="A16">
      <selection activeCell="B49" sqref="B49"/>
    </sheetView>
  </sheetViews>
  <sheetFormatPr defaultColWidth="9.140625" defaultRowHeight="12.75"/>
  <cols>
    <col min="1" max="1" width="5.00390625" style="10" customWidth="1"/>
    <col min="2" max="2" width="62.7109375" style="11" customWidth="1"/>
    <col min="3" max="3" width="4.00390625" style="10" hidden="1" customWidth="1"/>
    <col min="4" max="4" width="12.7109375" style="10" customWidth="1"/>
    <col min="5" max="5" width="1.8515625" style="1" hidden="1" customWidth="1"/>
    <col min="6" max="16384" width="9.140625" style="1" customWidth="1"/>
  </cols>
  <sheetData>
    <row r="1" spans="1:5" ht="15" customHeight="1">
      <c r="A1" s="44" t="s">
        <v>27</v>
      </c>
      <c r="B1" s="44"/>
      <c r="C1" s="44"/>
      <c r="D1" s="44"/>
      <c r="E1" s="44"/>
    </row>
    <row r="2" spans="1:5" ht="15" customHeight="1">
      <c r="A2" s="44"/>
      <c r="B2" s="44"/>
      <c r="C2" s="44"/>
      <c r="D2" s="44"/>
      <c r="E2" s="44"/>
    </row>
    <row r="3" ht="6.75" customHeight="1"/>
    <row r="4" spans="1:5" ht="60.75" customHeight="1">
      <c r="A4" s="12"/>
      <c r="B4" s="13" t="s">
        <v>0</v>
      </c>
      <c r="C4" s="14"/>
      <c r="D4" s="15" t="s">
        <v>43</v>
      </c>
      <c r="E4" s="3"/>
    </row>
    <row r="5" spans="1:5" ht="11.25" customHeight="1">
      <c r="A5" s="16"/>
      <c r="B5" s="17" t="s">
        <v>1</v>
      </c>
      <c r="C5" s="12"/>
      <c r="D5" s="18">
        <f>D6+D7+D22</f>
        <v>3728.77</v>
      </c>
      <c r="E5" s="2"/>
    </row>
    <row r="6" spans="1:5" ht="12.75">
      <c r="A6" s="26">
        <v>1</v>
      </c>
      <c r="B6" s="20" t="s">
        <v>2</v>
      </c>
      <c r="C6" s="12"/>
      <c r="D6" s="21">
        <f>(D7+D22)*0.2</f>
        <v>621.46</v>
      </c>
      <c r="E6" s="2"/>
    </row>
    <row r="7" spans="1:5" ht="12.75">
      <c r="A7" s="26">
        <v>2</v>
      </c>
      <c r="B7" s="20" t="s">
        <v>3</v>
      </c>
      <c r="C7" s="12"/>
      <c r="D7" s="18">
        <f>SUM(D8:D14)+D19+D20+D21</f>
        <v>1194.95</v>
      </c>
      <c r="E7" s="2"/>
    </row>
    <row r="8" spans="1:5" ht="12.75">
      <c r="A8" s="22">
        <v>2.1</v>
      </c>
      <c r="B8" s="23" t="s">
        <v>4</v>
      </c>
      <c r="C8" s="22"/>
      <c r="D8" s="24">
        <v>4.33</v>
      </c>
      <c r="E8" s="2"/>
    </row>
    <row r="9" spans="1:5" ht="12.75">
      <c r="A9" s="22">
        <v>2.2</v>
      </c>
      <c r="B9" s="23" t="s">
        <v>5</v>
      </c>
      <c r="C9" s="22"/>
      <c r="D9" s="24">
        <v>0.42</v>
      </c>
      <c r="E9" s="2"/>
    </row>
    <row r="10" spans="1:5" ht="12.75" customHeight="1" hidden="1">
      <c r="A10" s="22">
        <v>3</v>
      </c>
      <c r="B10" s="23" t="s">
        <v>5</v>
      </c>
      <c r="C10" s="12"/>
      <c r="D10" s="24">
        <v>0</v>
      </c>
      <c r="E10" s="2"/>
    </row>
    <row r="11" spans="1:5" ht="12.75">
      <c r="A11" s="22">
        <v>2.3</v>
      </c>
      <c r="B11" s="23" t="s">
        <v>28</v>
      </c>
      <c r="C11" s="12"/>
      <c r="D11" s="24">
        <v>526.91</v>
      </c>
      <c r="E11" s="2"/>
    </row>
    <row r="12" spans="1:5" ht="12.75">
      <c r="A12" s="22">
        <v>2.4</v>
      </c>
      <c r="B12" s="23" t="s">
        <v>29</v>
      </c>
      <c r="C12" s="12"/>
      <c r="D12" s="24">
        <v>563.36</v>
      </c>
      <c r="E12" s="2"/>
    </row>
    <row r="13" spans="1:5" ht="12" customHeight="1">
      <c r="A13" s="22">
        <v>2.5</v>
      </c>
      <c r="B13" s="23" t="s">
        <v>45</v>
      </c>
      <c r="C13" s="12"/>
      <c r="D13" s="24">
        <v>1.34</v>
      </c>
      <c r="E13" s="2"/>
    </row>
    <row r="14" spans="1:5" ht="24.75" customHeight="1">
      <c r="A14" s="22">
        <v>2.6</v>
      </c>
      <c r="B14" s="23" t="s">
        <v>30</v>
      </c>
      <c r="C14" s="12"/>
      <c r="D14" s="18">
        <f>D15+D16+D17+D18</f>
        <v>50.56</v>
      </c>
      <c r="E14" s="2"/>
    </row>
    <row r="15" spans="1:5" ht="12.75">
      <c r="A15" s="22" t="s">
        <v>22</v>
      </c>
      <c r="B15" s="23" t="s">
        <v>6</v>
      </c>
      <c r="C15" s="22"/>
      <c r="D15" s="25">
        <v>34.65</v>
      </c>
      <c r="E15" s="2"/>
    </row>
    <row r="16" spans="1:5" ht="12.75">
      <c r="A16" s="22" t="s">
        <v>22</v>
      </c>
      <c r="B16" s="23" t="s">
        <v>7</v>
      </c>
      <c r="C16" s="22"/>
      <c r="D16" s="25">
        <v>0.46</v>
      </c>
      <c r="E16" s="2"/>
    </row>
    <row r="17" spans="1:5" ht="12.75">
      <c r="A17" s="22" t="s">
        <v>22</v>
      </c>
      <c r="B17" s="23" t="s">
        <v>8</v>
      </c>
      <c r="C17" s="22"/>
      <c r="D17" s="25">
        <v>0.34</v>
      </c>
      <c r="E17" s="2"/>
    </row>
    <row r="18" spans="1:5" ht="12.75">
      <c r="A18" s="22" t="s">
        <v>22</v>
      </c>
      <c r="B18" s="6" t="s">
        <v>9</v>
      </c>
      <c r="C18" s="4"/>
      <c r="D18" s="5">
        <v>15.11</v>
      </c>
      <c r="E18" s="2"/>
    </row>
    <row r="19" spans="1:5" ht="12.75">
      <c r="A19" s="22">
        <v>2.7</v>
      </c>
      <c r="B19" s="6" t="s">
        <v>10</v>
      </c>
      <c r="C19" s="4"/>
      <c r="D19" s="24">
        <v>0.29</v>
      </c>
      <c r="E19" s="12"/>
    </row>
    <row r="20" spans="1:5" ht="12.75">
      <c r="A20" s="22">
        <v>2.8</v>
      </c>
      <c r="B20" s="23" t="s">
        <v>26</v>
      </c>
      <c r="C20" s="22"/>
      <c r="D20" s="5">
        <v>10.53</v>
      </c>
      <c r="E20" s="2"/>
    </row>
    <row r="21" spans="1:5" ht="25.5" customHeight="1">
      <c r="A21" s="22">
        <v>2.9</v>
      </c>
      <c r="B21" s="23" t="s">
        <v>48</v>
      </c>
      <c r="C21" s="12"/>
      <c r="D21" s="5">
        <v>37.21</v>
      </c>
      <c r="E21" s="2"/>
    </row>
    <row r="22" spans="1:5" ht="14.25" customHeight="1">
      <c r="A22" s="26">
        <v>3</v>
      </c>
      <c r="B22" s="20" t="s">
        <v>11</v>
      </c>
      <c r="C22" s="12"/>
      <c r="D22" s="18">
        <f>SUM(D29:D41)</f>
        <v>1912.36</v>
      </c>
      <c r="E22" s="2"/>
    </row>
    <row r="23" spans="1:5" ht="12.75" customHeight="1" hidden="1">
      <c r="A23" s="22">
        <v>8</v>
      </c>
      <c r="B23" s="23" t="s">
        <v>12</v>
      </c>
      <c r="C23" s="22" t="s">
        <v>13</v>
      </c>
      <c r="D23" s="24"/>
      <c r="E23" s="2"/>
    </row>
    <row r="24" spans="1:5" ht="12.75" customHeight="1" hidden="1">
      <c r="A24" s="22">
        <v>9</v>
      </c>
      <c r="B24" s="23" t="s">
        <v>14</v>
      </c>
      <c r="C24" s="22" t="s">
        <v>15</v>
      </c>
      <c r="D24" s="24"/>
      <c r="E24" s="2"/>
    </row>
    <row r="25" spans="1:5" ht="12.75" customHeight="1" hidden="1">
      <c r="A25" s="22">
        <v>10</v>
      </c>
      <c r="B25" s="23" t="s">
        <v>16</v>
      </c>
      <c r="C25" s="22" t="s">
        <v>15</v>
      </c>
      <c r="D25" s="24"/>
      <c r="E25" s="2"/>
    </row>
    <row r="26" spans="1:5" ht="12.75" customHeight="1" hidden="1">
      <c r="A26" s="22">
        <v>11</v>
      </c>
      <c r="B26" s="23" t="s">
        <v>17</v>
      </c>
      <c r="C26" s="22" t="s">
        <v>18</v>
      </c>
      <c r="D26" s="24"/>
      <c r="E26" s="2"/>
    </row>
    <row r="27" spans="1:5" ht="12.75" customHeight="1" hidden="1">
      <c r="A27" s="22">
        <v>12</v>
      </c>
      <c r="B27" s="23" t="s">
        <v>19</v>
      </c>
      <c r="C27" s="22" t="s">
        <v>18</v>
      </c>
      <c r="D27" s="24"/>
      <c r="E27" s="2"/>
    </row>
    <row r="28" spans="1:5" ht="24.75" customHeight="1" hidden="1">
      <c r="A28" s="22">
        <v>13</v>
      </c>
      <c r="B28" s="23" t="s">
        <v>20</v>
      </c>
      <c r="C28" s="12"/>
      <c r="D28" s="24"/>
      <c r="E28" s="2"/>
    </row>
    <row r="29" spans="1:5" ht="22.5" customHeight="1">
      <c r="A29" s="22">
        <v>3.1</v>
      </c>
      <c r="B29" s="27" t="s">
        <v>31</v>
      </c>
      <c r="C29" s="12"/>
      <c r="D29" s="24">
        <v>752.02</v>
      </c>
      <c r="E29" s="2"/>
    </row>
    <row r="30" spans="1:5" ht="14.25" customHeight="1">
      <c r="A30" s="22">
        <v>3.2</v>
      </c>
      <c r="B30" s="23" t="s">
        <v>32</v>
      </c>
      <c r="C30" s="12"/>
      <c r="D30" s="40">
        <v>2.61</v>
      </c>
      <c r="E30" s="12"/>
    </row>
    <row r="31" spans="1:5" s="10" customFormat="1" ht="12" customHeight="1">
      <c r="A31" s="22">
        <v>3.3</v>
      </c>
      <c r="B31" s="23" t="s">
        <v>33</v>
      </c>
      <c r="C31" s="12"/>
      <c r="D31" s="24">
        <v>11.59</v>
      </c>
      <c r="E31" s="12"/>
    </row>
    <row r="32" spans="1:5" ht="12" customHeight="1">
      <c r="A32" s="22">
        <v>3.4</v>
      </c>
      <c r="B32" s="28" t="s">
        <v>38</v>
      </c>
      <c r="C32" s="12"/>
      <c r="D32" s="24">
        <v>13.19</v>
      </c>
      <c r="E32" s="2"/>
    </row>
    <row r="33" spans="1:5" ht="13.5" customHeight="1">
      <c r="A33" s="22">
        <v>3.5</v>
      </c>
      <c r="B33" s="29" t="s">
        <v>39</v>
      </c>
      <c r="C33" s="30"/>
      <c r="D33" s="24">
        <v>32.32</v>
      </c>
      <c r="E33" s="2"/>
    </row>
    <row r="34" spans="1:5" ht="13.5" customHeight="1">
      <c r="A34" s="22">
        <v>3.6</v>
      </c>
      <c r="B34" s="6" t="s">
        <v>44</v>
      </c>
      <c r="C34" s="30"/>
      <c r="D34" s="24">
        <v>86.41</v>
      </c>
      <c r="E34" s="2"/>
    </row>
    <row r="35" spans="1:5" ht="12.75" customHeight="1">
      <c r="A35" s="22">
        <v>3.7</v>
      </c>
      <c r="B35" s="9" t="s">
        <v>36</v>
      </c>
      <c r="C35" s="39"/>
      <c r="D35" s="42">
        <v>60</v>
      </c>
      <c r="E35" s="2"/>
    </row>
    <row r="36" spans="1:5" s="10" customFormat="1" ht="13.5" customHeight="1">
      <c r="A36" s="22">
        <v>3.8</v>
      </c>
      <c r="B36" s="31" t="s">
        <v>42</v>
      </c>
      <c r="C36" s="32"/>
      <c r="D36" s="33">
        <v>1.4</v>
      </c>
      <c r="E36" s="12"/>
    </row>
    <row r="37" spans="1:5" ht="13.5" customHeight="1">
      <c r="A37" s="22">
        <v>3.9</v>
      </c>
      <c r="B37" s="31" t="s">
        <v>47</v>
      </c>
      <c r="C37" s="32"/>
      <c r="D37" s="33">
        <v>6.99</v>
      </c>
      <c r="E37" s="2"/>
    </row>
    <row r="38" spans="1:5" s="10" customFormat="1" ht="14.25" customHeight="1">
      <c r="A38" s="41">
        <v>42646</v>
      </c>
      <c r="B38" s="23" t="s">
        <v>35</v>
      </c>
      <c r="C38" s="30"/>
      <c r="D38" s="24">
        <v>2.97</v>
      </c>
      <c r="E38" s="12"/>
    </row>
    <row r="39" spans="1:5" ht="12.75">
      <c r="A39" s="41">
        <v>42677</v>
      </c>
      <c r="B39" s="6" t="s">
        <v>34</v>
      </c>
      <c r="C39" s="7"/>
      <c r="D39" s="5">
        <v>2.11</v>
      </c>
      <c r="E39" s="2"/>
    </row>
    <row r="40" spans="1:5" s="10" customFormat="1" ht="12" customHeight="1">
      <c r="A40" s="41">
        <v>42707</v>
      </c>
      <c r="B40" s="23" t="s">
        <v>37</v>
      </c>
      <c r="C40" s="30"/>
      <c r="D40" s="24">
        <v>0.4</v>
      </c>
      <c r="E40" s="12"/>
    </row>
    <row r="41" spans="1:5" ht="22.5" customHeight="1">
      <c r="A41" s="43">
        <v>4</v>
      </c>
      <c r="B41" s="31" t="s">
        <v>40</v>
      </c>
      <c r="C41" s="12"/>
      <c r="D41" s="18">
        <v>940.35</v>
      </c>
      <c r="E41" s="2"/>
    </row>
    <row r="42" spans="1:5" ht="17.25" customHeight="1">
      <c r="A42" s="22" t="s">
        <v>22</v>
      </c>
      <c r="B42" s="23" t="s">
        <v>49</v>
      </c>
      <c r="C42" s="12"/>
      <c r="D42" s="18">
        <f>D41</f>
        <v>940.35</v>
      </c>
      <c r="E42" s="2"/>
    </row>
    <row r="43" spans="1:5" ht="14.25" customHeight="1">
      <c r="A43" s="45" t="s">
        <v>23</v>
      </c>
      <c r="B43" s="46"/>
      <c r="C43" s="26" t="s">
        <v>21</v>
      </c>
      <c r="D43" s="34">
        <v>5551.5</v>
      </c>
      <c r="E43" s="8"/>
    </row>
    <row r="44" spans="1:5" ht="41.25" customHeight="1" hidden="1">
      <c r="A44" s="45" t="s">
        <v>24</v>
      </c>
      <c r="B44" s="46"/>
      <c r="C44" s="35"/>
      <c r="D44" s="36">
        <f>D5/7/D45*1000</f>
        <v>192.38</v>
      </c>
      <c r="E44" s="8"/>
    </row>
    <row r="45" spans="1:5" ht="26.25" customHeight="1">
      <c r="A45" s="47" t="s">
        <v>46</v>
      </c>
      <c r="B45" s="48"/>
      <c r="C45" s="19" t="s">
        <v>21</v>
      </c>
      <c r="D45" s="36">
        <v>2768.9</v>
      </c>
      <c r="E45" s="8"/>
    </row>
    <row r="46" spans="1:5" ht="38.25" customHeight="1">
      <c r="A46" s="49" t="s">
        <v>41</v>
      </c>
      <c r="B46" s="50"/>
      <c r="C46" s="37" t="s">
        <v>25</v>
      </c>
      <c r="D46" s="38">
        <f>D5/12/D45*1000</f>
        <v>112.22</v>
      </c>
      <c r="E46" s="8"/>
    </row>
  </sheetData>
  <sheetProtection selectLockedCells="1" selectUnlockedCells="1"/>
  <mergeCells count="5">
    <mergeCell ref="A1:E2"/>
    <mergeCell ref="A43:B43"/>
    <mergeCell ref="A44:B44"/>
    <mergeCell ref="A45:B45"/>
    <mergeCell ref="A46:B4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Смирнова Людмила Григорьевна</cp:lastModifiedBy>
  <cp:lastPrinted>2016-12-02T08:37:08Z</cp:lastPrinted>
  <dcterms:created xsi:type="dcterms:W3CDTF">2014-10-31T09:25:06Z</dcterms:created>
  <dcterms:modified xsi:type="dcterms:W3CDTF">2017-01-16T10:35:25Z</dcterms:modified>
  <cp:category/>
  <cp:version/>
  <cp:contentType/>
  <cp:contentStatus/>
</cp:coreProperties>
</file>